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7 г. отче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0" i="8" l="1"/>
  <c r="H39" i="8"/>
  <c r="H38" i="8"/>
  <c r="H37" i="8"/>
  <c r="G32" i="8"/>
  <c r="G8" i="8"/>
  <c r="G41" i="8"/>
  <c r="F8" i="8"/>
  <c r="F35" i="8"/>
  <c r="F41" i="8"/>
  <c r="E8" i="8"/>
  <c r="E35" i="8"/>
  <c r="E41" i="8"/>
  <c r="H42" i="8"/>
  <c r="H8" i="8"/>
  <c r="H34" i="8"/>
  <c r="H35" i="8"/>
  <c r="H45" i="8"/>
  <c r="G9" i="8"/>
  <c r="G29" i="8"/>
  <c r="G25" i="8"/>
  <c r="G22" i="8"/>
  <c r="G19" i="8"/>
  <c r="G16" i="8"/>
  <c r="G13" i="8"/>
  <c r="G56" i="8"/>
  <c r="E33" i="8"/>
  <c r="F33" i="8"/>
  <c r="H33" i="8"/>
  <c r="H44" i="8"/>
  <c r="H43" i="8"/>
  <c r="H32" i="8"/>
  <c r="H30" i="8"/>
  <c r="E29" i="8"/>
  <c r="F29" i="8"/>
  <c r="H29" i="8"/>
  <c r="H28" i="8"/>
  <c r="H27" i="8"/>
  <c r="H26" i="8"/>
  <c r="E25" i="8"/>
  <c r="F25" i="8"/>
  <c r="H25" i="8"/>
  <c r="H24" i="8"/>
  <c r="H23" i="8"/>
  <c r="E22" i="8"/>
  <c r="F22" i="8"/>
  <c r="H22" i="8"/>
  <c r="H21" i="8"/>
  <c r="H20" i="8"/>
  <c r="E19" i="8"/>
  <c r="F19" i="8"/>
  <c r="H19" i="8"/>
  <c r="H18" i="8"/>
  <c r="H17" i="8"/>
  <c r="E16" i="8"/>
  <c r="F16" i="8"/>
  <c r="H16" i="8"/>
  <c r="H15" i="8"/>
  <c r="H14" i="8"/>
  <c r="E13" i="8"/>
  <c r="F13" i="8"/>
  <c r="H13" i="8"/>
  <c r="H12" i="8"/>
  <c r="H10" i="8"/>
  <c r="E9" i="8"/>
  <c r="F9" i="8"/>
  <c r="H9" i="8"/>
</calcChain>
</file>

<file path=xl/sharedStrings.xml><?xml version="1.0" encoding="utf-8"?>
<sst xmlns="http://schemas.openxmlformats.org/spreadsheetml/2006/main" count="190" uniqueCount="167">
  <si>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</si>
  <si>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</si>
  <si>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</si>
  <si>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</si>
  <si>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</si>
  <si>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</si>
  <si>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</si>
  <si>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</si>
  <si>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</si>
  <si>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</si>
  <si>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</si>
  <si>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</si>
  <si>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</si>
  <si>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</si>
  <si>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</si>
  <si>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</si>
  <si>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</si>
  <si>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</si>
  <si>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</si>
  <si>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</si>
  <si>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</si>
  <si>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</si>
  <si>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</si>
  <si>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</si>
  <si>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</si>
  <si>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</si>
  <si>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</si>
  <si>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</si>
  <si>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</si>
  <si>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</si>
  <si>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</si>
  <si>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</si>
  <si>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</si>
  <si>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</si>
  <si>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</si>
  <si>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</si>
  <si>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</si>
  <si>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</si>
  <si>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</si>
  <si>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</si>
  <si>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</si>
  <si>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</si>
  <si>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</si>
  <si>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</si>
  <si>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</si>
  <si>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</si>
  <si>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</si>
  <si>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</si>
  <si>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</si>
  <si>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</si>
  <si>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</si>
  <si>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</si>
  <si>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</si>
  <si>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</si>
  <si>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</si>
  <si>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</si>
  <si>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</si>
  <si>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</si>
  <si>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</si>
  <si>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</si>
  <si>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9 этажей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</si>
  <si>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</si>
  <si>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</si>
  <si>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</si>
  <si>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</si>
  <si>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</si>
  <si>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</si>
  <si>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</si>
  <si>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</si>
  <si>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</si>
  <si>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</si>
  <si>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</si>
  <si>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</si>
  <si>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</si>
  <si>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</si>
  <si>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</si>
  <si>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</si>
  <si>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</si>
  <si>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</si>
  <si>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</si>
  <si>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</si>
  <si>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</si>
  <si>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</si>
  <si>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</si>
  <si>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</si>
  <si>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</si>
  <si>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</si>
  <si>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</si>
  <si>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</si>
  <si>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</si>
  <si>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</si>
  <si>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</si>
  <si>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</si>
  <si>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№ 120 по проспекту Красного Знамени</t>
  </si>
  <si>
    <t>ООО " Комфорт"</t>
  </si>
  <si>
    <t>пр-т Кр. Знамени, 96</t>
  </si>
  <si>
    <t>2222 - 016</t>
  </si>
  <si>
    <t xml:space="preserve"> </t>
  </si>
  <si>
    <t>1988 год</t>
  </si>
  <si>
    <t>7 подъездов</t>
  </si>
  <si>
    <t>7 лифтов</t>
  </si>
  <si>
    <t>7 м/проводов</t>
  </si>
  <si>
    <t>проспект Красного Знамени, 120</t>
  </si>
  <si>
    <t>от 27 апреля 2005 г. серия 25 № 01277949</t>
  </si>
  <si>
    <t>договор Управления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</si>
  <si>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января 2008 года</t>
    </r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</si>
  <si>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</si>
  <si>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</si>
  <si>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</si>
  <si>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</si>
  <si>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</si>
  <si>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</si>
  <si>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</si>
  <si>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</si>
  <si>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</si>
  <si>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</si>
  <si>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</si>
  <si>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</si>
  <si>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</si>
  <si>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</si>
  <si>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</si>
  <si>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лифтов</t>
  </si>
  <si>
    <t>7 шт</t>
  </si>
  <si>
    <t>urlr2006@mail.ru</t>
  </si>
  <si>
    <t>ул.Тунгусская,8</t>
  </si>
  <si>
    <t>количество проживающих</t>
  </si>
  <si>
    <t>614 чел.</t>
  </si>
  <si>
    <t>итого по дому:</t>
  </si>
  <si>
    <t>сумма, т.р.</t>
  </si>
  <si>
    <t>исполнитель</t>
  </si>
  <si>
    <t>Ресо-Гарантия</t>
  </si>
  <si>
    <t>Часть 2.( форма 2.8 стандарта раскрытия информации)</t>
  </si>
  <si>
    <t>тариф</t>
  </si>
  <si>
    <t>переплата потребителями</t>
  </si>
  <si>
    <t>задолженность потребителей</t>
  </si>
  <si>
    <t>Всего д/средств с учетом остатков</t>
  </si>
  <si>
    <t>часть 3.</t>
  </si>
  <si>
    <t>Всего: 4345,8 кв.м., в т.ч. л/клетки 219,5 кв.м</t>
  </si>
  <si>
    <t>ООО " Территория"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</si>
  <si>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</si>
  <si>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</si>
  <si>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</si>
  <si>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</si>
  <si>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</si>
  <si>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</si>
  <si>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</si>
  <si>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</si>
  <si>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</si>
  <si>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</si>
  <si>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3. Перечень работ, выполненных по статье " текущий ремонт"  в 2017 году.</t>
  </si>
  <si>
    <t>ремонт канализации в подвале</t>
  </si>
  <si>
    <t>40 п.м</t>
  </si>
  <si>
    <t>Комфорт</t>
  </si>
  <si>
    <t>переходящие остатки д/ср-в на начало 01.01. 2017 г.</t>
  </si>
  <si>
    <t>асфальтобет.покрытие -дополнит.работы в торце дома</t>
  </si>
  <si>
    <t>153 кв.м</t>
  </si>
  <si>
    <t>АльянсСтрой</t>
  </si>
  <si>
    <t>установка узла учета тепловой энергии</t>
  </si>
  <si>
    <t>Инфовира</t>
  </si>
  <si>
    <t>замена задвижек на отопление в в ТУ в подвале</t>
  </si>
  <si>
    <t>Ландшафт</t>
  </si>
  <si>
    <t xml:space="preserve">план по статье "текущий ремонт" на 2018 год.  </t>
  </si>
  <si>
    <t>Общестроительные работы в соответствии с протоколом общего собрания от 09.11.2017 г.</t>
  </si>
  <si>
    <t>1938,84 р</t>
  </si>
  <si>
    <t>Обслуживание УУТЭ</t>
  </si>
  <si>
    <t>2 мес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</si>
  <si>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84/01  от 25.01.2018 г.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</si>
</sst>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;[Red]\-#,##0.00&quot;р.&quot;"/>
    <numFmt numFmtId="165" formatCode="_-* #,##0.00&quot;р.&quot;_-;\-* #,##0.00&quot;р.&quot;_-;_-* &quot;-&quot;??&quot;р.&quot;_-;_-@_-"/>
    <numFmt numFmtId="166" formatCode="0.00;[Red]0.00"/>
    <numFmt numFmtId="167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16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1" xfId="0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165" fontId="3" fillId="2" borderId="1" xfId="3" applyFont="1" applyFill="1" applyBorder="1" applyAlignment="1">
      <alignment horizontal="center"/>
    </xf>
    <xf numFmtId="165" fontId="9" fillId="2" borderId="1" xfId="3" applyFont="1" applyFill="1" applyBorder="1" applyAlignment="1">
      <alignment horizontal="center"/>
    </xf>
    <xf numFmtId="165" fontId="9" fillId="2" borderId="1" xfId="3" applyFont="1" applyFill="1" applyBorder="1" applyAlignment="1"/>
    <xf numFmtId="165" fontId="9" fillId="2" borderId="10" xfId="3" applyFont="1" applyFill="1" applyBorder="1" applyAlignment="1">
      <alignment wrapText="1"/>
    </xf>
    <xf numFmtId="165" fontId="9" fillId="2" borderId="7" xfId="3" applyFont="1" applyFill="1" applyBorder="1" applyAlignment="1">
      <alignment wrapText="1"/>
    </xf>
    <xf numFmtId="165" fontId="9" fillId="2" borderId="8" xfId="3" applyFont="1" applyFill="1" applyBorder="1" applyAlignment="1">
      <alignment wrapText="1"/>
    </xf>
    <xf numFmtId="167" fontId="3" fillId="2" borderId="1" xfId="3" applyNumberFormat="1" applyFont="1" applyFill="1" applyBorder="1" applyAlignment="1">
      <alignment horizontal="center"/>
    </xf>
    <xf numFmtId="167" fontId="9" fillId="2" borderId="1" xfId="3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6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165" fontId="9" fillId="2" borderId="7" xfId="3" applyFont="1" applyFill="1" applyBorder="1" applyAlignment="1">
      <alignment wrapText="1"/>
    </xf>
    <xf numFmtId="165" fontId="0" fillId="2" borderId="8" xfId="3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</cellXfs>
  <cellStyles count="4">
    <cellStyle name="Гиперссылка" xfId="2" builtinId="8"/>
    <cellStyle name="Денежный" xfId="3" builtinId="4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r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139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11</v>
      </c>
      <c r="C3" s="24" t="s">
        <v>93</v>
      </c>
    </row>
    <row r="4" spans="1:4" ht="14.25" customHeight="1" x14ac:dyDescent="0.25">
      <c r="A4" s="22" t="s">
        <v>166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55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52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93" t="s">
        <v>13</v>
      </c>
      <c r="D9" s="94"/>
    </row>
    <row r="10" spans="1:4" s="3" customFormat="1" ht="24" customHeight="1" x14ac:dyDescent="0.25">
      <c r="A10" s="12" t="s">
        <v>2</v>
      </c>
      <c r="B10" s="15" t="s">
        <v>14</v>
      </c>
      <c r="C10" s="95" t="s">
        <v>103</v>
      </c>
      <c r="D10" s="96"/>
    </row>
    <row r="11" spans="1:4" s="3" customFormat="1" ht="15" customHeight="1" x14ac:dyDescent="0.25">
      <c r="A11" s="12" t="s">
        <v>3</v>
      </c>
      <c r="B11" s="13" t="s">
        <v>15</v>
      </c>
      <c r="C11" s="93" t="s">
        <v>16</v>
      </c>
      <c r="D11" s="94"/>
    </row>
    <row r="12" spans="1:4" s="3" customFormat="1" ht="15" customHeight="1" x14ac:dyDescent="0.25">
      <c r="A12" s="59" t="s">
        <v>4</v>
      </c>
      <c r="B12" s="60" t="s">
        <v>106</v>
      </c>
      <c r="C12" s="57" t="s">
        <v>107</v>
      </c>
      <c r="D12" s="58" t="s">
        <v>108</v>
      </c>
    </row>
    <row r="13" spans="1:4" s="3" customFormat="1" ht="15" customHeight="1" x14ac:dyDescent="0.25">
      <c r="A13" s="61"/>
      <c r="B13" s="62"/>
      <c r="C13" s="57" t="s">
        <v>109</v>
      </c>
      <c r="D13" s="58" t="s">
        <v>110</v>
      </c>
    </row>
    <row r="14" spans="1:4" s="3" customFormat="1" ht="15" customHeight="1" x14ac:dyDescent="0.25">
      <c r="A14" s="61"/>
      <c r="B14" s="62"/>
      <c r="C14" s="57" t="s">
        <v>111</v>
      </c>
      <c r="D14" s="58" t="s">
        <v>112</v>
      </c>
    </row>
    <row r="15" spans="1:4" s="3" customFormat="1" ht="15" customHeight="1" x14ac:dyDescent="0.25">
      <c r="A15" s="61"/>
      <c r="B15" s="62"/>
      <c r="C15" s="57" t="s">
        <v>113</v>
      </c>
      <c r="D15" s="58" t="s">
        <v>114</v>
      </c>
    </row>
    <row r="16" spans="1:4" s="3" customFormat="1" ht="15" customHeight="1" x14ac:dyDescent="0.25">
      <c r="A16" s="61"/>
      <c r="B16" s="62"/>
      <c r="C16" s="57" t="s">
        <v>115</v>
      </c>
      <c r="D16" s="58" t="s">
        <v>116</v>
      </c>
    </row>
    <row r="17" spans="1:5" s="3" customFormat="1" ht="15" customHeight="1" x14ac:dyDescent="0.25">
      <c r="A17" s="61"/>
      <c r="B17" s="62"/>
      <c r="C17" s="57" t="s">
        <v>117</v>
      </c>
      <c r="D17" s="58" t="s">
        <v>118</v>
      </c>
    </row>
    <row r="18" spans="1:5" s="3" customFormat="1" ht="15" customHeight="1" x14ac:dyDescent="0.25">
      <c r="A18" s="63"/>
      <c r="B18" s="64"/>
      <c r="C18" s="57" t="s">
        <v>119</v>
      </c>
      <c r="D18" s="58" t="s">
        <v>120</v>
      </c>
    </row>
    <row r="19" spans="1:5" s="3" customFormat="1" ht="14.25" customHeight="1" x14ac:dyDescent="0.25">
      <c r="A19" s="12" t="s">
        <v>5</v>
      </c>
      <c r="B19" s="13" t="s">
        <v>17</v>
      </c>
      <c r="C19" s="97" t="s">
        <v>123</v>
      </c>
      <c r="D19" s="98"/>
    </row>
    <row r="20" spans="1:5" s="3" customFormat="1" x14ac:dyDescent="0.25">
      <c r="A20" s="12" t="s">
        <v>6</v>
      </c>
      <c r="B20" s="13" t="s">
        <v>18</v>
      </c>
      <c r="C20" s="99" t="s">
        <v>59</v>
      </c>
      <c r="D20" s="100"/>
    </row>
    <row r="21" spans="1:5" s="3" customFormat="1" ht="16.5" customHeight="1" x14ac:dyDescent="0.25">
      <c r="A21" s="12" t="s">
        <v>7</v>
      </c>
      <c r="B21" s="13" t="s">
        <v>19</v>
      </c>
      <c r="C21" s="95" t="s">
        <v>20</v>
      </c>
      <c r="D21" s="96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01" t="s">
        <v>27</v>
      </c>
      <c r="B26" s="102"/>
      <c r="C26" s="102"/>
      <c r="D26" s="103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138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94</v>
      </c>
      <c r="C30" s="6" t="s">
        <v>95</v>
      </c>
      <c r="D30" s="10" t="s">
        <v>96</v>
      </c>
      <c r="E30" t="s">
        <v>97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124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53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0" t="s">
        <v>98</v>
      </c>
      <c r="D40" s="91"/>
    </row>
    <row r="41" spans="1:4" x14ac:dyDescent="0.25">
      <c r="A41" s="7">
        <v>2</v>
      </c>
      <c r="B41" s="6" t="s">
        <v>38</v>
      </c>
      <c r="C41" s="90" t="s">
        <v>60</v>
      </c>
      <c r="D41" s="91"/>
    </row>
    <row r="42" spans="1:4" ht="15" customHeight="1" x14ac:dyDescent="0.25">
      <c r="A42" s="7">
        <v>3</v>
      </c>
      <c r="B42" s="6" t="s">
        <v>39</v>
      </c>
      <c r="C42" s="90" t="s">
        <v>99</v>
      </c>
      <c r="D42" s="92"/>
    </row>
    <row r="43" spans="1:4" x14ac:dyDescent="0.25">
      <c r="A43" s="7">
        <v>4</v>
      </c>
      <c r="B43" s="6" t="s">
        <v>37</v>
      </c>
      <c r="C43" s="90" t="s">
        <v>100</v>
      </c>
      <c r="D43" s="92"/>
    </row>
    <row r="44" spans="1:4" x14ac:dyDescent="0.25">
      <c r="A44" s="7">
        <v>5</v>
      </c>
      <c r="B44" s="6" t="s">
        <v>40</v>
      </c>
      <c r="C44" s="90" t="s">
        <v>101</v>
      </c>
      <c r="D44" s="92"/>
    </row>
    <row r="45" spans="1:4" x14ac:dyDescent="0.25">
      <c r="A45" s="7">
        <v>6</v>
      </c>
      <c r="B45" s="6" t="s">
        <v>41</v>
      </c>
      <c r="C45" s="90">
        <v>14903.9</v>
      </c>
      <c r="D45" s="91"/>
    </row>
    <row r="46" spans="1:4" ht="15" customHeight="1" x14ac:dyDescent="0.25">
      <c r="A46" s="7">
        <v>7</v>
      </c>
      <c r="B46" s="6" t="s">
        <v>42</v>
      </c>
      <c r="C46" s="90" t="s">
        <v>61</v>
      </c>
      <c r="D46" s="91"/>
    </row>
    <row r="47" spans="1:4" x14ac:dyDescent="0.25">
      <c r="A47" s="7">
        <v>8</v>
      </c>
      <c r="B47" s="6" t="s">
        <v>43</v>
      </c>
      <c r="C47" s="90" t="s">
        <v>137</v>
      </c>
      <c r="D47" s="91"/>
    </row>
    <row r="48" spans="1:4" x14ac:dyDescent="0.25">
      <c r="A48" s="7">
        <v>9</v>
      </c>
      <c r="B48" s="6" t="s">
        <v>125</v>
      </c>
      <c r="C48" s="90" t="s">
        <v>126</v>
      </c>
      <c r="D48" s="91"/>
    </row>
    <row r="49" spans="1:4" x14ac:dyDescent="0.25">
      <c r="A49" s="75"/>
      <c r="B49" s="6" t="s">
        <v>104</v>
      </c>
      <c r="C49" s="75" t="s">
        <v>105</v>
      </c>
      <c r="D49" s="75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J52" sqref="J52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7" width="9.7109375" customWidth="1"/>
    <col min="8" max="8" width="11.5703125" customWidth="1"/>
  </cols>
  <sheetData>
    <row r="1" spans="1:8" x14ac:dyDescent="0.25">
      <c r="A1" s="4" t="s">
        <v>131</v>
      </c>
      <c r="B1"/>
      <c r="C1" s="42"/>
      <c r="D1" s="42"/>
    </row>
    <row r="2" spans="1:8" ht="13.5" customHeight="1" x14ac:dyDescent="0.25">
      <c r="A2" s="4" t="s">
        <v>140</v>
      </c>
      <c r="B2"/>
      <c r="C2" s="42"/>
      <c r="D2" s="42"/>
    </row>
    <row r="3" spans="1:8" ht="56.25" customHeight="1" x14ac:dyDescent="0.25">
      <c r="A3" s="126" t="s">
        <v>68</v>
      </c>
      <c r="B3" s="127"/>
      <c r="C3" s="43" t="s">
        <v>132</v>
      </c>
      <c r="D3" s="32" t="s">
        <v>69</v>
      </c>
      <c r="E3" s="32" t="s">
        <v>70</v>
      </c>
      <c r="F3" s="32" t="s">
        <v>71</v>
      </c>
      <c r="G3" s="44" t="s">
        <v>72</v>
      </c>
      <c r="H3" s="32" t="s">
        <v>73</v>
      </c>
    </row>
    <row r="4" spans="1:8" ht="27.75" customHeight="1" x14ac:dyDescent="0.25">
      <c r="A4" s="119" t="s">
        <v>153</v>
      </c>
      <c r="B4" s="120"/>
      <c r="C4" s="43"/>
      <c r="D4" s="32">
        <v>113.32</v>
      </c>
      <c r="E4" s="32"/>
      <c r="F4" s="32"/>
      <c r="G4" s="44"/>
      <c r="H4" s="32"/>
    </row>
    <row r="5" spans="1:8" ht="14.25" customHeight="1" x14ac:dyDescent="0.25">
      <c r="A5" s="76" t="s">
        <v>133</v>
      </c>
      <c r="B5" s="77"/>
      <c r="C5" s="43"/>
      <c r="D5" s="7"/>
      <c r="E5" s="32"/>
      <c r="F5" s="32"/>
      <c r="G5" s="44"/>
      <c r="H5" s="32"/>
    </row>
    <row r="6" spans="1:8" ht="16.5" customHeight="1" x14ac:dyDescent="0.25">
      <c r="A6" s="76" t="s">
        <v>134</v>
      </c>
      <c r="B6" s="77"/>
      <c r="C6" s="43"/>
      <c r="D6" s="32"/>
      <c r="E6" s="32"/>
      <c r="F6" s="32"/>
      <c r="G6" s="44"/>
      <c r="H6" s="32"/>
    </row>
    <row r="7" spans="1:8" ht="15" customHeight="1" x14ac:dyDescent="0.25">
      <c r="A7" s="121" t="s">
        <v>141</v>
      </c>
      <c r="B7" s="110"/>
      <c r="C7" s="110"/>
      <c r="D7" s="110"/>
      <c r="E7" s="110"/>
      <c r="F7" s="110"/>
      <c r="G7" s="110"/>
      <c r="H7" s="112"/>
    </row>
    <row r="8" spans="1:8" ht="17.25" customHeight="1" x14ac:dyDescent="0.25">
      <c r="A8" s="126" t="s">
        <v>74</v>
      </c>
      <c r="B8" s="106"/>
      <c r="C8" s="36">
        <v>20.420000000000002</v>
      </c>
      <c r="D8" s="33">
        <v>-295.10000000000002</v>
      </c>
      <c r="E8" s="33">
        <f>E12+E15+E18+E21+E24+E27</f>
        <v>3478.8599999999997</v>
      </c>
      <c r="F8" s="33">
        <f>F12+F15+F18+F21+F24+F27</f>
        <v>3377.71</v>
      </c>
      <c r="G8" s="33">
        <f>G12+G15+G18+G21+G24+G27</f>
        <v>3377.71</v>
      </c>
      <c r="H8" s="7">
        <f>F8-E8+D8</f>
        <v>-396.24999999999966</v>
      </c>
    </row>
    <row r="9" spans="1:8" x14ac:dyDescent="0.25">
      <c r="A9" s="45" t="s">
        <v>75</v>
      </c>
      <c r="B9" s="46"/>
      <c r="C9" s="7">
        <v>18.38</v>
      </c>
      <c r="D9" s="7">
        <v>-265.60000000000002</v>
      </c>
      <c r="E9" s="7">
        <f>E8-E10</f>
        <v>3130.99</v>
      </c>
      <c r="F9" s="7">
        <f>F8-F10</f>
        <v>3039.94</v>
      </c>
      <c r="G9" s="7">
        <f>G8-G10</f>
        <v>3039.94</v>
      </c>
      <c r="H9" s="7">
        <f>F9-E9+D9</f>
        <v>-356.64999999999975</v>
      </c>
    </row>
    <row r="10" spans="1:8" x14ac:dyDescent="0.25">
      <c r="A10" s="109" t="s">
        <v>76</v>
      </c>
      <c r="B10" s="110"/>
      <c r="C10" s="7">
        <v>2.04</v>
      </c>
      <c r="D10" s="7">
        <v>-29.5</v>
      </c>
      <c r="E10" s="7">
        <v>347.87</v>
      </c>
      <c r="F10" s="7">
        <v>337.77</v>
      </c>
      <c r="G10" s="7">
        <v>337.77</v>
      </c>
      <c r="H10" s="7">
        <f>F10-E10+D10</f>
        <v>-39.600000000000023</v>
      </c>
    </row>
    <row r="11" spans="1:8" ht="12.75" customHeight="1" x14ac:dyDescent="0.25">
      <c r="A11" s="121" t="s">
        <v>77</v>
      </c>
      <c r="B11" s="105"/>
      <c r="C11" s="105"/>
      <c r="D11" s="105"/>
      <c r="E11" s="105"/>
      <c r="F11" s="105"/>
      <c r="G11" s="105"/>
      <c r="H11" s="106"/>
    </row>
    <row r="12" spans="1:8" x14ac:dyDescent="0.25">
      <c r="A12" s="124" t="s">
        <v>56</v>
      </c>
      <c r="B12" s="125"/>
      <c r="C12" s="36">
        <v>5.65</v>
      </c>
      <c r="D12" s="33">
        <v>-86.86</v>
      </c>
      <c r="E12" s="33">
        <v>1008.75</v>
      </c>
      <c r="F12" s="33">
        <v>976.68</v>
      </c>
      <c r="G12" s="33">
        <v>976.68</v>
      </c>
      <c r="H12" s="7">
        <f t="shared" ref="H12:H30" si="0">F12-E12+D12</f>
        <v>-118.93000000000005</v>
      </c>
    </row>
    <row r="13" spans="1:8" x14ac:dyDescent="0.25">
      <c r="A13" s="45" t="s">
        <v>75</v>
      </c>
      <c r="B13" s="46"/>
      <c r="C13" s="7">
        <v>5.08</v>
      </c>
      <c r="D13" s="7">
        <v>-78.17</v>
      </c>
      <c r="E13" s="7">
        <f>E12-E14</f>
        <v>907.87</v>
      </c>
      <c r="F13" s="7">
        <f>F12-F14</f>
        <v>879.01</v>
      </c>
      <c r="G13" s="7">
        <f>G12-G14</f>
        <v>879.01</v>
      </c>
      <c r="H13" s="7">
        <f t="shared" si="0"/>
        <v>-107.03000000000002</v>
      </c>
    </row>
    <row r="14" spans="1:8" x14ac:dyDescent="0.25">
      <c r="A14" s="109" t="s">
        <v>76</v>
      </c>
      <c r="B14" s="110"/>
      <c r="C14" s="7">
        <v>0.56999999999999995</v>
      </c>
      <c r="D14" s="7">
        <v>-8.69</v>
      </c>
      <c r="E14" s="7">
        <v>100.88</v>
      </c>
      <c r="F14" s="7">
        <v>97.67</v>
      </c>
      <c r="G14" s="7">
        <v>97.67</v>
      </c>
      <c r="H14" s="7">
        <f t="shared" si="0"/>
        <v>-11.899999999999993</v>
      </c>
    </row>
    <row r="15" spans="1:8" ht="23.25" customHeight="1" x14ac:dyDescent="0.25">
      <c r="A15" s="124" t="s">
        <v>46</v>
      </c>
      <c r="B15" s="125"/>
      <c r="C15" s="36">
        <v>3.45</v>
      </c>
      <c r="D15" s="33">
        <v>-48.77</v>
      </c>
      <c r="E15" s="33">
        <v>615.96</v>
      </c>
      <c r="F15" s="33">
        <v>598.66</v>
      </c>
      <c r="G15" s="33">
        <v>598.66</v>
      </c>
      <c r="H15" s="7">
        <f t="shared" si="0"/>
        <v>-66.070000000000078</v>
      </c>
    </row>
    <row r="16" spans="1:8" x14ac:dyDescent="0.25">
      <c r="A16" s="45" t="s">
        <v>75</v>
      </c>
      <c r="B16" s="46"/>
      <c r="C16" s="7">
        <v>3.1</v>
      </c>
      <c r="D16" s="7">
        <v>-43.89</v>
      </c>
      <c r="E16" s="7">
        <f>E15-E17</f>
        <v>554.36</v>
      </c>
      <c r="F16" s="7">
        <f>F15-F17</f>
        <v>538.79</v>
      </c>
      <c r="G16" s="7">
        <f>G15-G17</f>
        <v>538.79</v>
      </c>
      <c r="H16" s="7">
        <f t="shared" si="0"/>
        <v>-59.460000000000051</v>
      </c>
    </row>
    <row r="17" spans="1:8" ht="15" customHeight="1" x14ac:dyDescent="0.25">
      <c r="A17" s="109" t="s">
        <v>76</v>
      </c>
      <c r="B17" s="110"/>
      <c r="C17" s="7">
        <v>0.35</v>
      </c>
      <c r="D17" s="7">
        <v>-4.88</v>
      </c>
      <c r="E17" s="7">
        <v>61.6</v>
      </c>
      <c r="F17" s="7">
        <v>59.87</v>
      </c>
      <c r="G17" s="7">
        <v>59.87</v>
      </c>
      <c r="H17" s="7">
        <f t="shared" si="0"/>
        <v>-6.6100000000000039</v>
      </c>
    </row>
    <row r="18" spans="1:8" ht="15" customHeight="1" x14ac:dyDescent="0.25">
      <c r="A18" s="124" t="s">
        <v>57</v>
      </c>
      <c r="B18" s="125"/>
      <c r="C18" s="43">
        <v>2.37</v>
      </c>
      <c r="D18" s="33">
        <v>-33.770000000000003</v>
      </c>
      <c r="E18" s="33">
        <v>423.14</v>
      </c>
      <c r="F18" s="33">
        <v>411.25</v>
      </c>
      <c r="G18" s="33">
        <v>411.25</v>
      </c>
      <c r="H18" s="7">
        <f t="shared" si="0"/>
        <v>-45.659999999999989</v>
      </c>
    </row>
    <row r="19" spans="1:8" ht="13.5" customHeight="1" x14ac:dyDescent="0.25">
      <c r="A19" s="45" t="s">
        <v>75</v>
      </c>
      <c r="B19" s="46"/>
      <c r="C19" s="7">
        <v>2.13</v>
      </c>
      <c r="D19" s="7">
        <v>-30.4</v>
      </c>
      <c r="E19" s="7">
        <f>E18-E20</f>
        <v>380.83</v>
      </c>
      <c r="F19" s="7">
        <f>F18-F20</f>
        <v>370.12</v>
      </c>
      <c r="G19" s="7">
        <f>G18-G20</f>
        <v>370.12</v>
      </c>
      <c r="H19" s="7">
        <f t="shared" si="0"/>
        <v>-41.109999999999978</v>
      </c>
    </row>
    <row r="20" spans="1:8" ht="12.75" customHeight="1" x14ac:dyDescent="0.25">
      <c r="A20" s="109" t="s">
        <v>76</v>
      </c>
      <c r="B20" s="110"/>
      <c r="C20" s="7">
        <v>0.24</v>
      </c>
      <c r="D20" s="7">
        <v>-3.37</v>
      </c>
      <c r="E20" s="7">
        <v>42.31</v>
      </c>
      <c r="F20" s="7">
        <v>41.13</v>
      </c>
      <c r="G20" s="7">
        <v>41.13</v>
      </c>
      <c r="H20" s="7">
        <f t="shared" si="0"/>
        <v>-4.55</v>
      </c>
    </row>
    <row r="21" spans="1:8" x14ac:dyDescent="0.25">
      <c r="A21" s="124" t="s">
        <v>58</v>
      </c>
      <c r="B21" s="125"/>
      <c r="C21" s="35">
        <v>1.1100000000000001</v>
      </c>
      <c r="D21" s="7">
        <v>-15.91</v>
      </c>
      <c r="E21" s="7">
        <v>198.18</v>
      </c>
      <c r="F21" s="7">
        <v>192.6</v>
      </c>
      <c r="G21" s="7">
        <v>192.6</v>
      </c>
      <c r="H21" s="7">
        <f t="shared" si="0"/>
        <v>-21.490000000000013</v>
      </c>
    </row>
    <row r="22" spans="1:8" ht="14.25" customHeight="1" x14ac:dyDescent="0.25">
      <c r="A22" s="45" t="s">
        <v>75</v>
      </c>
      <c r="B22" s="46"/>
      <c r="C22" s="7">
        <v>1</v>
      </c>
      <c r="D22" s="7">
        <v>-14.32</v>
      </c>
      <c r="E22" s="7">
        <f>E21-E23</f>
        <v>178.36</v>
      </c>
      <c r="F22" s="7">
        <f>F21-F23</f>
        <v>173.34</v>
      </c>
      <c r="G22" s="7">
        <f>G21-G23</f>
        <v>173.34</v>
      </c>
      <c r="H22" s="7">
        <f t="shared" si="0"/>
        <v>-19.340000000000011</v>
      </c>
    </row>
    <row r="23" spans="1:8" ht="14.25" customHeight="1" x14ac:dyDescent="0.25">
      <c r="A23" s="109" t="s">
        <v>76</v>
      </c>
      <c r="B23" s="110"/>
      <c r="C23" s="7">
        <v>0.11</v>
      </c>
      <c r="D23" s="7">
        <v>-1.59</v>
      </c>
      <c r="E23" s="7">
        <v>19.82</v>
      </c>
      <c r="F23" s="7">
        <v>19.260000000000002</v>
      </c>
      <c r="G23" s="7">
        <v>19.260000000000002</v>
      </c>
      <c r="H23" s="7">
        <f t="shared" si="0"/>
        <v>-2.1499999999999986</v>
      </c>
    </row>
    <row r="24" spans="1:8" ht="14.25" customHeight="1" x14ac:dyDescent="0.25">
      <c r="A24" s="10" t="s">
        <v>47</v>
      </c>
      <c r="B24" s="47"/>
      <c r="C24" s="35">
        <v>3.65</v>
      </c>
      <c r="D24" s="7">
        <v>-56.73</v>
      </c>
      <c r="E24" s="7">
        <v>651.67999999999995</v>
      </c>
      <c r="F24" s="7">
        <v>633.29999999999995</v>
      </c>
      <c r="G24" s="7">
        <v>633.29999999999995</v>
      </c>
      <c r="H24" s="7">
        <f t="shared" si="0"/>
        <v>-75.109999999999985</v>
      </c>
    </row>
    <row r="25" spans="1:8" ht="14.25" customHeight="1" x14ac:dyDescent="0.25">
      <c r="A25" s="45" t="s">
        <v>75</v>
      </c>
      <c r="B25" s="46"/>
      <c r="C25" s="7">
        <v>3.29</v>
      </c>
      <c r="D25" s="7">
        <v>-51.05</v>
      </c>
      <c r="E25" s="7">
        <f>E24-E26</f>
        <v>586.51</v>
      </c>
      <c r="F25" s="7">
        <f>F24-F26</f>
        <v>569.96999999999991</v>
      </c>
      <c r="G25" s="7">
        <f>G24-G26</f>
        <v>569.96999999999991</v>
      </c>
      <c r="H25" s="7">
        <f t="shared" si="0"/>
        <v>-67.590000000000074</v>
      </c>
    </row>
    <row r="26" spans="1:8" x14ac:dyDescent="0.25">
      <c r="A26" s="109" t="s">
        <v>76</v>
      </c>
      <c r="B26" s="110"/>
      <c r="C26" s="7">
        <v>0.36</v>
      </c>
      <c r="D26" s="7">
        <v>-5.68</v>
      </c>
      <c r="E26" s="7">
        <v>65.17</v>
      </c>
      <c r="F26" s="7">
        <v>63.33</v>
      </c>
      <c r="G26" s="7">
        <v>63.33</v>
      </c>
      <c r="H26" s="7">
        <f t="shared" si="0"/>
        <v>-7.5200000000000031</v>
      </c>
    </row>
    <row r="27" spans="1:8" ht="14.25" customHeight="1" x14ac:dyDescent="0.25">
      <c r="A27" s="130" t="s">
        <v>48</v>
      </c>
      <c r="B27" s="131"/>
      <c r="C27" s="134">
        <v>4.1900000000000004</v>
      </c>
      <c r="D27" s="107">
        <v>-53.06</v>
      </c>
      <c r="E27" s="107">
        <v>581.15</v>
      </c>
      <c r="F27" s="107">
        <v>565.22</v>
      </c>
      <c r="G27" s="107">
        <v>565.22</v>
      </c>
      <c r="H27" s="7">
        <f t="shared" si="0"/>
        <v>-68.989999999999952</v>
      </c>
    </row>
    <row r="28" spans="1:8" ht="0.75" hidden="1" customHeight="1" x14ac:dyDescent="0.25">
      <c r="A28" s="132"/>
      <c r="B28" s="133"/>
      <c r="C28" s="135"/>
      <c r="D28" s="108"/>
      <c r="E28" s="108"/>
      <c r="F28" s="108"/>
      <c r="G28" s="108"/>
      <c r="H28" s="7">
        <f t="shared" si="0"/>
        <v>0</v>
      </c>
    </row>
    <row r="29" spans="1:8" x14ac:dyDescent="0.25">
      <c r="A29" s="45" t="s">
        <v>75</v>
      </c>
      <c r="B29" s="46"/>
      <c r="C29" s="7">
        <v>3.77</v>
      </c>
      <c r="D29" s="7">
        <v>-47.76</v>
      </c>
      <c r="E29" s="7">
        <f>E27-E30</f>
        <v>523.03</v>
      </c>
      <c r="F29" s="7">
        <f>F27-F30</f>
        <v>508.70000000000005</v>
      </c>
      <c r="G29" s="7">
        <f>G27-G30</f>
        <v>508.70000000000005</v>
      </c>
      <c r="H29" s="7">
        <f t="shared" si="0"/>
        <v>-62.089999999999925</v>
      </c>
    </row>
    <row r="30" spans="1:8" x14ac:dyDescent="0.25">
      <c r="A30" s="109" t="s">
        <v>76</v>
      </c>
      <c r="B30" s="110"/>
      <c r="C30" s="7">
        <v>0.42</v>
      </c>
      <c r="D30" s="7">
        <v>-5.3</v>
      </c>
      <c r="E30" s="7">
        <v>58.12</v>
      </c>
      <c r="F30" s="7">
        <v>56.52</v>
      </c>
      <c r="G30" s="7">
        <v>56.52</v>
      </c>
      <c r="H30" s="7">
        <f t="shared" si="0"/>
        <v>-6.8999999999999941</v>
      </c>
    </row>
    <row r="31" spans="1:8" x14ac:dyDescent="0.25">
      <c r="A31" s="67"/>
      <c r="B31" s="66"/>
      <c r="C31" s="7"/>
      <c r="D31" s="7"/>
      <c r="E31" s="7"/>
      <c r="F31" s="7"/>
      <c r="G31" s="65"/>
      <c r="H31" s="68"/>
    </row>
    <row r="32" spans="1:8" ht="13.5" customHeight="1" x14ac:dyDescent="0.25">
      <c r="A32" s="126" t="s">
        <v>49</v>
      </c>
      <c r="B32" s="127"/>
      <c r="C32" s="35">
        <v>7.8</v>
      </c>
      <c r="D32" s="35">
        <v>408.14</v>
      </c>
      <c r="E32" s="35">
        <v>1315.04</v>
      </c>
      <c r="F32" s="35">
        <v>1278.3499999999999</v>
      </c>
      <c r="G32" s="69">
        <f>G33+G34</f>
        <v>1602.8799999999999</v>
      </c>
      <c r="H32" s="35">
        <f>F32-E32+D32+F32-G32</f>
        <v>46.919999999999845</v>
      </c>
    </row>
    <row r="33" spans="1:8" ht="15" customHeight="1" x14ac:dyDescent="0.25">
      <c r="A33" s="70" t="s">
        <v>78</v>
      </c>
      <c r="B33" s="71"/>
      <c r="C33" s="35">
        <v>7.02</v>
      </c>
      <c r="D33" s="35">
        <v>408.28</v>
      </c>
      <c r="E33" s="7">
        <f>E32-E34</f>
        <v>1183.54</v>
      </c>
      <c r="F33" s="7">
        <f>F32-F34</f>
        <v>1150.51</v>
      </c>
      <c r="G33" s="72">
        <v>1475.04</v>
      </c>
      <c r="H33" s="7">
        <f>F33-E33+D33+F33-G33</f>
        <v>50.720000000000027</v>
      </c>
    </row>
    <row r="34" spans="1:8" ht="15.75" customHeight="1" x14ac:dyDescent="0.25">
      <c r="A34" s="109" t="s">
        <v>76</v>
      </c>
      <c r="B34" s="110"/>
      <c r="C34" s="7">
        <v>0.78</v>
      </c>
      <c r="D34" s="7">
        <v>-0.14000000000000001</v>
      </c>
      <c r="E34" s="7">
        <v>131.5</v>
      </c>
      <c r="F34" s="7">
        <v>127.84</v>
      </c>
      <c r="G34" s="7">
        <v>127.84</v>
      </c>
      <c r="H34" s="7">
        <f>F34-E34+D34+F34-G34</f>
        <v>-3.7999999999999972</v>
      </c>
    </row>
    <row r="35" spans="1:8" ht="15.75" customHeight="1" x14ac:dyDescent="0.25">
      <c r="A35" s="115" t="s">
        <v>143</v>
      </c>
      <c r="B35" s="116"/>
      <c r="C35" s="35"/>
      <c r="D35" s="35">
        <v>0</v>
      </c>
      <c r="E35" s="35">
        <f>E37+E38+E39+E40</f>
        <v>539.45000000000005</v>
      </c>
      <c r="F35" s="35">
        <f>F37+F38+F39+F40</f>
        <v>490.52</v>
      </c>
      <c r="G35" s="69">
        <v>490.52</v>
      </c>
      <c r="H35" s="35">
        <f>F35-E35</f>
        <v>-48.930000000000064</v>
      </c>
    </row>
    <row r="36" spans="1:8" ht="15.75" customHeight="1" x14ac:dyDescent="0.25">
      <c r="A36" s="45" t="s">
        <v>144</v>
      </c>
      <c r="B36" s="88"/>
      <c r="C36" s="7"/>
      <c r="D36" s="7"/>
      <c r="E36" s="7"/>
      <c r="F36" s="7"/>
      <c r="G36" s="87"/>
      <c r="H36" s="7"/>
    </row>
    <row r="37" spans="1:8" ht="15.75" customHeight="1" x14ac:dyDescent="0.25">
      <c r="A37" s="117" t="s">
        <v>145</v>
      </c>
      <c r="B37" s="118"/>
      <c r="C37" s="7"/>
      <c r="D37" s="7"/>
      <c r="E37" s="7">
        <v>16.89</v>
      </c>
      <c r="F37" s="7">
        <v>15.56</v>
      </c>
      <c r="G37" s="7">
        <v>15.56</v>
      </c>
      <c r="H37" s="35">
        <f t="shared" ref="H37:H40" si="1">F37-E37</f>
        <v>-1.33</v>
      </c>
    </row>
    <row r="38" spans="1:8" ht="15.75" customHeight="1" x14ac:dyDescent="0.25">
      <c r="A38" s="117" t="s">
        <v>147</v>
      </c>
      <c r="B38" s="118"/>
      <c r="C38" s="7"/>
      <c r="D38" s="7"/>
      <c r="E38" s="7">
        <v>64.290000000000006</v>
      </c>
      <c r="F38" s="7">
        <v>57.38</v>
      </c>
      <c r="G38" s="7">
        <v>57.38</v>
      </c>
      <c r="H38" s="35">
        <f t="shared" si="1"/>
        <v>-6.9100000000000037</v>
      </c>
    </row>
    <row r="39" spans="1:8" ht="15.75" customHeight="1" x14ac:dyDescent="0.25">
      <c r="A39" s="117" t="s">
        <v>148</v>
      </c>
      <c r="B39" s="118"/>
      <c r="C39" s="7"/>
      <c r="D39" s="7"/>
      <c r="E39" s="7">
        <v>449.66</v>
      </c>
      <c r="F39" s="7">
        <v>410.13</v>
      </c>
      <c r="G39" s="7">
        <v>410.13</v>
      </c>
      <c r="H39" s="35">
        <f t="shared" si="1"/>
        <v>-39.53000000000003</v>
      </c>
    </row>
    <row r="40" spans="1:8" ht="15.75" customHeight="1" x14ac:dyDescent="0.25">
      <c r="A40" s="117" t="s">
        <v>146</v>
      </c>
      <c r="B40" s="118"/>
      <c r="C40" s="7"/>
      <c r="D40" s="7"/>
      <c r="E40" s="7">
        <v>8.61</v>
      </c>
      <c r="F40" s="7">
        <v>7.45</v>
      </c>
      <c r="G40" s="7">
        <v>7.45</v>
      </c>
      <c r="H40" s="35">
        <f t="shared" si="1"/>
        <v>-1.1599999999999993</v>
      </c>
    </row>
    <row r="41" spans="1:8" ht="18" customHeight="1" x14ac:dyDescent="0.25">
      <c r="A41" s="115" t="s">
        <v>127</v>
      </c>
      <c r="B41" s="116"/>
      <c r="C41" s="7"/>
      <c r="D41" s="7"/>
      <c r="E41" s="35">
        <f>E8+E32+E35</f>
        <v>5333.3499999999995</v>
      </c>
      <c r="F41" s="35">
        <f t="shared" ref="F41:G41" si="2">F8+F32+F35</f>
        <v>5146.58</v>
      </c>
      <c r="G41" s="35">
        <f t="shared" si="2"/>
        <v>5471.1100000000006</v>
      </c>
      <c r="H41" s="7"/>
    </row>
    <row r="42" spans="1:8" ht="20.25" customHeight="1" x14ac:dyDescent="0.25">
      <c r="A42" s="122" t="s">
        <v>135</v>
      </c>
      <c r="B42" s="123"/>
      <c r="C42" s="78"/>
      <c r="D42" s="84">
        <v>113.04</v>
      </c>
      <c r="E42" s="79"/>
      <c r="F42" s="79"/>
      <c r="G42" s="78"/>
      <c r="H42" s="85">
        <f>F41-E41+D42+F41-G41</f>
        <v>-398.26000000000022</v>
      </c>
    </row>
    <row r="43" spans="1:8" ht="22.5" customHeight="1" x14ac:dyDescent="0.25">
      <c r="A43" s="122" t="s">
        <v>142</v>
      </c>
      <c r="B43" s="122"/>
      <c r="C43" s="80"/>
      <c r="D43" s="80"/>
      <c r="E43" s="79"/>
      <c r="F43" s="79"/>
      <c r="G43" s="79"/>
      <c r="H43" s="85">
        <f>H44+H45</f>
        <v>-398.25999999999971</v>
      </c>
    </row>
    <row r="44" spans="1:8" ht="22.5" customHeight="1" x14ac:dyDescent="0.25">
      <c r="A44" s="81" t="s">
        <v>133</v>
      </c>
      <c r="B44" s="81"/>
      <c r="C44" s="80"/>
      <c r="D44" s="80"/>
      <c r="E44" s="79"/>
      <c r="F44" s="79"/>
      <c r="G44" s="79"/>
      <c r="H44" s="85">
        <f>H33</f>
        <v>50.720000000000027</v>
      </c>
    </row>
    <row r="45" spans="1:8" ht="25.5" customHeight="1" x14ac:dyDescent="0.25">
      <c r="A45" s="82" t="s">
        <v>134</v>
      </c>
      <c r="B45" s="83"/>
      <c r="C45" s="80"/>
      <c r="D45" s="80"/>
      <c r="E45" s="79"/>
      <c r="F45" s="79"/>
      <c r="G45" s="79"/>
      <c r="H45" s="85">
        <f>H8+H34+H35</f>
        <v>-448.97999999999973</v>
      </c>
    </row>
    <row r="46" spans="1:8" ht="15.75" customHeight="1" x14ac:dyDescent="0.25">
      <c r="A46" s="113"/>
      <c r="B46" s="114"/>
      <c r="C46" s="114"/>
      <c r="D46" s="114"/>
      <c r="E46" s="114"/>
      <c r="F46" s="114"/>
      <c r="G46" s="114"/>
      <c r="H46" s="114"/>
    </row>
    <row r="47" spans="1:8" ht="14.25" customHeight="1" x14ac:dyDescent="0.25"/>
    <row r="48" spans="1:8" x14ac:dyDescent="0.25">
      <c r="A48" s="21" t="s">
        <v>149</v>
      </c>
      <c r="D48" s="23"/>
      <c r="E48" s="23"/>
      <c r="F48" s="23"/>
      <c r="G48" s="23"/>
    </row>
    <row r="49" spans="1:8" x14ac:dyDescent="0.25">
      <c r="A49" s="111" t="s">
        <v>62</v>
      </c>
      <c r="B49" s="110"/>
      <c r="C49" s="110"/>
      <c r="D49" s="112"/>
      <c r="E49" s="37" t="s">
        <v>63</v>
      </c>
      <c r="F49" s="37" t="s">
        <v>64</v>
      </c>
      <c r="G49" s="37" t="s">
        <v>128</v>
      </c>
      <c r="H49" s="89" t="s">
        <v>129</v>
      </c>
    </row>
    <row r="50" spans="1:8" x14ac:dyDescent="0.25">
      <c r="A50" s="104" t="s">
        <v>150</v>
      </c>
      <c r="B50" s="105"/>
      <c r="C50" s="105"/>
      <c r="D50" s="106"/>
      <c r="E50" s="38">
        <v>42887</v>
      </c>
      <c r="F50" s="37" t="s">
        <v>151</v>
      </c>
      <c r="G50" s="39">
        <v>49.38</v>
      </c>
      <c r="H50" s="89" t="s">
        <v>152</v>
      </c>
    </row>
    <row r="51" spans="1:8" x14ac:dyDescent="0.25">
      <c r="A51" s="104" t="s">
        <v>121</v>
      </c>
      <c r="B51" s="105"/>
      <c r="C51" s="105"/>
      <c r="D51" s="106"/>
      <c r="E51" s="38">
        <v>42826</v>
      </c>
      <c r="F51" s="37" t="s">
        <v>122</v>
      </c>
      <c r="G51" s="39">
        <v>4.9800000000000004</v>
      </c>
      <c r="H51" s="89" t="s">
        <v>130</v>
      </c>
    </row>
    <row r="52" spans="1:8" x14ac:dyDescent="0.25">
      <c r="A52" s="104" t="s">
        <v>154</v>
      </c>
      <c r="B52" s="105"/>
      <c r="C52" s="105"/>
      <c r="D52" s="106"/>
      <c r="E52" s="38">
        <v>42917</v>
      </c>
      <c r="F52" s="37" t="s">
        <v>155</v>
      </c>
      <c r="G52" s="39">
        <v>164.12</v>
      </c>
      <c r="H52" s="89" t="s">
        <v>156</v>
      </c>
    </row>
    <row r="53" spans="1:8" x14ac:dyDescent="0.25">
      <c r="A53" s="104" t="s">
        <v>157</v>
      </c>
      <c r="B53" s="105"/>
      <c r="C53" s="105"/>
      <c r="D53" s="106"/>
      <c r="E53" s="38">
        <v>43070</v>
      </c>
      <c r="F53" s="37">
        <v>3</v>
      </c>
      <c r="G53" s="39">
        <v>1175.51</v>
      </c>
      <c r="H53" s="89" t="s">
        <v>158</v>
      </c>
    </row>
    <row r="54" spans="1:8" x14ac:dyDescent="0.25">
      <c r="A54" s="104" t="s">
        <v>159</v>
      </c>
      <c r="B54" s="105"/>
      <c r="C54" s="105"/>
      <c r="D54" s="106"/>
      <c r="E54" s="38">
        <v>43009</v>
      </c>
      <c r="F54" s="37">
        <v>6</v>
      </c>
      <c r="G54" s="39">
        <v>67.05</v>
      </c>
      <c r="H54" s="89" t="s">
        <v>160</v>
      </c>
    </row>
    <row r="55" spans="1:8" x14ac:dyDescent="0.25">
      <c r="A55" s="104" t="s">
        <v>164</v>
      </c>
      <c r="B55" s="105"/>
      <c r="C55" s="105"/>
      <c r="D55" s="106"/>
      <c r="E55" s="38"/>
      <c r="F55" s="37" t="s">
        <v>165</v>
      </c>
      <c r="G55" s="39">
        <v>14</v>
      </c>
      <c r="H55" s="89" t="s">
        <v>158</v>
      </c>
    </row>
    <row r="56" spans="1:8" x14ac:dyDescent="0.25">
      <c r="A56" s="104" t="s">
        <v>8</v>
      </c>
      <c r="B56" s="105"/>
      <c r="C56" s="105"/>
      <c r="D56" s="106"/>
      <c r="E56" s="38"/>
      <c r="F56" s="37"/>
      <c r="G56" s="39">
        <f>SUM(G50:G55)</f>
        <v>1475.04</v>
      </c>
      <c r="H56" s="75"/>
    </row>
    <row r="57" spans="1:8" x14ac:dyDescent="0.25">
      <c r="A57" s="21" t="s">
        <v>50</v>
      </c>
      <c r="D57" s="23"/>
      <c r="E57" s="23"/>
      <c r="F57" s="23"/>
      <c r="G57" s="23"/>
    </row>
    <row r="58" spans="1:8" x14ac:dyDescent="0.25">
      <c r="A58" s="21" t="s">
        <v>51</v>
      </c>
      <c r="D58" s="23"/>
      <c r="E58" s="23"/>
      <c r="F58" s="23"/>
      <c r="G58" s="23"/>
    </row>
    <row r="59" spans="1:8" ht="23.25" customHeight="1" x14ac:dyDescent="0.25">
      <c r="A59" s="111" t="s">
        <v>66</v>
      </c>
      <c r="B59" s="110"/>
      <c r="C59" s="110"/>
      <c r="D59" s="110"/>
      <c r="E59" s="112"/>
      <c r="F59" s="41" t="s">
        <v>64</v>
      </c>
      <c r="G59" s="40" t="s">
        <v>65</v>
      </c>
    </row>
    <row r="60" spans="1:8" x14ac:dyDescent="0.25">
      <c r="A60" s="104" t="s">
        <v>67</v>
      </c>
      <c r="B60" s="105"/>
      <c r="C60" s="105"/>
      <c r="D60" s="105"/>
      <c r="E60" s="106"/>
      <c r="F60" s="37">
        <v>6</v>
      </c>
      <c r="G60" s="86" t="s">
        <v>163</v>
      </c>
    </row>
    <row r="61" spans="1:8" x14ac:dyDescent="0.25">
      <c r="A61" s="48"/>
      <c r="B61" s="49"/>
      <c r="C61" s="49"/>
      <c r="D61" s="49"/>
      <c r="E61" s="49"/>
      <c r="F61" s="50"/>
      <c r="G61" s="50"/>
    </row>
    <row r="62" spans="1:8" x14ac:dyDescent="0.25">
      <c r="A62" s="54" t="s">
        <v>79</v>
      </c>
      <c r="B62" s="55"/>
      <c r="C62" s="55"/>
      <c r="D62" s="55"/>
      <c r="E62" s="55"/>
      <c r="F62" s="37"/>
      <c r="G62" s="37"/>
    </row>
    <row r="63" spans="1:8" x14ac:dyDescent="0.25">
      <c r="A63" s="111" t="s">
        <v>80</v>
      </c>
      <c r="B63" s="136"/>
      <c r="C63" s="90" t="s">
        <v>81</v>
      </c>
      <c r="D63" s="136"/>
      <c r="E63" s="37" t="s">
        <v>82</v>
      </c>
      <c r="F63" s="37" t="s">
        <v>83</v>
      </c>
      <c r="G63" s="37" t="s">
        <v>84</v>
      </c>
    </row>
    <row r="64" spans="1:8" x14ac:dyDescent="0.25">
      <c r="A64" s="111" t="s">
        <v>102</v>
      </c>
      <c r="B64" s="136"/>
      <c r="C64" s="90" t="s">
        <v>61</v>
      </c>
      <c r="D64" s="112"/>
      <c r="E64" s="37">
        <v>5</v>
      </c>
      <c r="F64" s="37" t="s">
        <v>61</v>
      </c>
      <c r="G64" s="37" t="s">
        <v>61</v>
      </c>
    </row>
    <row r="65" spans="1:8" x14ac:dyDescent="0.25">
      <c r="A65" s="51"/>
      <c r="B65" s="52"/>
      <c r="C65" s="28"/>
      <c r="D65" s="53"/>
      <c r="E65" s="50"/>
      <c r="F65" s="50"/>
      <c r="G65" s="50"/>
    </row>
    <row r="66" spans="1:8" x14ac:dyDescent="0.25">
      <c r="A66" s="74"/>
      <c r="B66" s="74"/>
      <c r="C66" s="74"/>
      <c r="D66" s="74"/>
      <c r="E66" s="74"/>
      <c r="F66" s="74"/>
      <c r="G66" s="74"/>
      <c r="H66" s="74"/>
    </row>
    <row r="67" spans="1:8" x14ac:dyDescent="0.25">
      <c r="A67" s="21" t="s">
        <v>136</v>
      </c>
    </row>
    <row r="68" spans="1:8" x14ac:dyDescent="0.25">
      <c r="A68" s="21" t="s">
        <v>161</v>
      </c>
    </row>
    <row r="69" spans="1:8" x14ac:dyDescent="0.25">
      <c r="A69" s="128" t="s">
        <v>162</v>
      </c>
      <c r="B69" s="129"/>
      <c r="C69" s="129"/>
      <c r="D69" s="129"/>
      <c r="E69" s="129"/>
      <c r="F69" s="129"/>
      <c r="G69" s="129"/>
    </row>
    <row r="70" spans="1:8" x14ac:dyDescent="0.25">
      <c r="A70" s="129"/>
      <c r="B70" s="129"/>
      <c r="C70" s="129"/>
      <c r="D70" s="129"/>
      <c r="E70" s="129"/>
      <c r="F70" s="129"/>
      <c r="G70" s="129"/>
    </row>
    <row r="71" spans="1:8" x14ac:dyDescent="0.25">
      <c r="A71" s="73"/>
      <c r="B71" s="73"/>
      <c r="C71" s="73"/>
      <c r="D71" s="73"/>
      <c r="E71" s="73"/>
      <c r="F71" s="73"/>
      <c r="G71" s="73"/>
    </row>
    <row r="72" spans="1:8" x14ac:dyDescent="0.25">
      <c r="A72" s="23" t="s">
        <v>85</v>
      </c>
      <c r="B72" s="56"/>
    </row>
    <row r="73" spans="1:8" x14ac:dyDescent="0.25">
      <c r="A73" s="23" t="s">
        <v>86</v>
      </c>
      <c r="B73" s="56"/>
      <c r="E73" s="23" t="s">
        <v>88</v>
      </c>
    </row>
    <row r="74" spans="1:8" x14ac:dyDescent="0.25">
      <c r="A74" s="23" t="s">
        <v>87</v>
      </c>
      <c r="B74" s="56"/>
    </row>
    <row r="75" spans="1:8" x14ac:dyDescent="0.25">
      <c r="A75" s="23"/>
      <c r="B75" s="56"/>
    </row>
    <row r="76" spans="1:8" x14ac:dyDescent="0.25">
      <c r="A76" s="19" t="s">
        <v>89</v>
      </c>
    </row>
    <row r="77" spans="1:8" x14ac:dyDescent="0.25">
      <c r="A77" s="19" t="s">
        <v>90</v>
      </c>
    </row>
    <row r="78" spans="1:8" x14ac:dyDescent="0.25">
      <c r="A78" s="19" t="s">
        <v>91</v>
      </c>
    </row>
    <row r="79" spans="1:8" x14ac:dyDescent="0.25">
      <c r="A79" s="19" t="s">
        <v>92</v>
      </c>
    </row>
    <row r="80" spans="1:8" x14ac:dyDescent="0.25">
      <c r="A80" s="19"/>
    </row>
  </sheetData>
  <mergeCells count="48">
    <mergeCell ref="A56:D56"/>
    <mergeCell ref="A59:E59"/>
    <mergeCell ref="A60:E60"/>
    <mergeCell ref="A63:B63"/>
    <mergeCell ref="A64:B64"/>
    <mergeCell ref="A69:G70"/>
    <mergeCell ref="A3:B3"/>
    <mergeCell ref="A8:B8"/>
    <mergeCell ref="A10:B10"/>
    <mergeCell ref="A11:H11"/>
    <mergeCell ref="A12:B12"/>
    <mergeCell ref="A23:B23"/>
    <mergeCell ref="G27:G28"/>
    <mergeCell ref="A26:B26"/>
    <mergeCell ref="A27:B28"/>
    <mergeCell ref="C27:C28"/>
    <mergeCell ref="D27:D28"/>
    <mergeCell ref="E27:E28"/>
    <mergeCell ref="A41:B41"/>
    <mergeCell ref="C63:D63"/>
    <mergeCell ref="C64:D64"/>
    <mergeCell ref="A4:B4"/>
    <mergeCell ref="A7:H7"/>
    <mergeCell ref="A42:B42"/>
    <mergeCell ref="A43:B43"/>
    <mergeCell ref="A14:B14"/>
    <mergeCell ref="A15:B15"/>
    <mergeCell ref="A17:B17"/>
    <mergeCell ref="A18:B18"/>
    <mergeCell ref="A21:B21"/>
    <mergeCell ref="A20:B20"/>
    <mergeCell ref="A32:B32"/>
    <mergeCell ref="A34:B34"/>
    <mergeCell ref="A54:D54"/>
    <mergeCell ref="A55:D55"/>
    <mergeCell ref="F27:F28"/>
    <mergeCell ref="A30:B30"/>
    <mergeCell ref="A52:D52"/>
    <mergeCell ref="A53:D53"/>
    <mergeCell ref="A49:D49"/>
    <mergeCell ref="A51:D51"/>
    <mergeCell ref="A46:H46"/>
    <mergeCell ref="A50:D50"/>
    <mergeCell ref="A35:B35"/>
    <mergeCell ref="A37:B37"/>
    <mergeCell ref="A38:B38"/>
    <mergeCell ref="A39:B39"/>
    <mergeCell ref="A40:B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2018-12-25T04:53:47Z</cp:lastPrinted>
  <dcterms:created xsi:type="dcterms:W3CDTF">2013-02-18T04:38:06Z</dcterms:created>
  <dcterms:modified xsi:type="dcterms:W3CDTF">2018-12-25T05:10:58Z</dcterms:modified>
</cp:coreProperties>
</file>