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/>
</workbook>
</file>

<file path=xl/calcChain.xml><?xml version="1.0" encoding="utf-8"?>
<calcChain xmlns="http://schemas.openxmlformats.org/spreadsheetml/2006/main">
  <c r="H40" i="8" l="1"/>
  <c r="G49" i="8"/>
  <c r="H34" i="8" l="1"/>
  <c r="H31" i="8"/>
  <c r="H30" i="8"/>
  <c r="H29" i="8"/>
  <c r="H28" i="8"/>
  <c r="F24" i="8"/>
  <c r="F23" i="8" s="1"/>
  <c r="E24" i="8"/>
  <c r="E23" i="8" s="1"/>
  <c r="G8" i="8"/>
  <c r="G20" i="8"/>
  <c r="G19" i="8" s="1"/>
  <c r="G17" i="8"/>
  <c r="G16" i="8"/>
  <c r="G14" i="8"/>
  <c r="G13" i="8" s="1"/>
  <c r="F20" i="8"/>
  <c r="F19" i="8" s="1"/>
  <c r="E20" i="8"/>
  <c r="E19" i="8" s="1"/>
  <c r="F17" i="8"/>
  <c r="F16" i="8" s="1"/>
  <c r="E17" i="8"/>
  <c r="E16" i="8" s="1"/>
  <c r="F14" i="8"/>
  <c r="F13" i="8" s="1"/>
  <c r="E14" i="8"/>
  <c r="E13" i="8" s="1"/>
  <c r="D9" i="8"/>
  <c r="C8" i="8"/>
  <c r="C9" i="8" s="1"/>
  <c r="G26" i="8"/>
  <c r="F26" i="8"/>
  <c r="E26" i="8"/>
  <c r="G22" i="8"/>
  <c r="F8" i="8"/>
  <c r="E8" i="8"/>
  <c r="H18" i="8"/>
  <c r="H15" i="8"/>
  <c r="H12" i="8"/>
  <c r="C19" i="8"/>
  <c r="C16" i="8"/>
  <c r="C13" i="8"/>
  <c r="E37" i="8" l="1"/>
  <c r="H26" i="8"/>
  <c r="G10" i="8"/>
  <c r="G37" i="8"/>
  <c r="F10" i="8"/>
  <c r="F9" i="8" s="1"/>
  <c r="F37" i="8"/>
  <c r="H24" i="8"/>
  <c r="E32" i="8"/>
  <c r="G9" i="8"/>
  <c r="E10" i="8"/>
  <c r="H17" i="8"/>
  <c r="H20" i="8"/>
  <c r="H14" i="8"/>
  <c r="F32" i="8"/>
  <c r="H13" i="8"/>
  <c r="G32" i="8"/>
  <c r="H23" i="8"/>
  <c r="H19" i="8"/>
  <c r="H16" i="8"/>
  <c r="H8" i="8"/>
  <c r="H22" i="8"/>
  <c r="E9" i="8" l="1"/>
  <c r="H9" i="8" s="1"/>
  <c r="H10" i="8"/>
  <c r="H41" i="8"/>
  <c r="H39" i="8" s="1"/>
  <c r="H38" i="8"/>
</calcChain>
</file>

<file path=xl/sharedStrings.xml><?xml version="1.0" encoding="utf-8"?>
<sst xmlns="http://schemas.openxmlformats.org/spreadsheetml/2006/main" count="171" uniqueCount="153">
  <si>
    <t>1</t>
  </si>
  <si>
    <t>2</t>
  </si>
  <si>
    <t>3</t>
  </si>
  <si>
    <t>4</t>
  </si>
  <si>
    <t>5</t>
  </si>
  <si>
    <t>6</t>
  </si>
  <si>
    <t>7</t>
  </si>
  <si>
    <t>8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</si>
  <si>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</si>
  <si>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</si>
  <si>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</si>
  <si>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</si>
  <si>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</si>
  <si>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</si>
  <si>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</si>
  <si>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</si>
  <si>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</si>
  <si>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</si>
  <si>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</si>
  <si>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</si>
  <si>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</si>
  <si>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</si>
  <si>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</si>
  <si>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</si>
  <si>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ООО " Чистый двор"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</si>
  <si>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</si>
  <si>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</si>
  <si>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</si>
  <si>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</si>
  <si>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Эра"</t>
  </si>
  <si>
    <t>ул. Тунгусская, 8</t>
  </si>
  <si>
    <t>2-265-897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</si>
  <si>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</si>
  <si>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</si>
  <si>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</si>
  <si>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</si>
  <si>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</si>
  <si>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</si>
  <si>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</si>
  <si>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</si>
  <si>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</si>
  <si>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</si>
  <si>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</si>
  <si>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</si>
  <si>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</si>
  <si>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</si>
  <si>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</si>
  <si>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</si>
  <si>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</si>
  <si>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</si>
  <si>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</si>
  <si>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</si>
  <si>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</si>
  <si>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</si>
  <si>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</si>
  <si>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 xml:space="preserve">     uk-lr.ru</t>
  </si>
  <si>
    <t>нет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</si>
  <si>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</si>
  <si>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</si>
  <si>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</si>
  <si>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</si>
  <si>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</si>
  <si>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</si>
  <si>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</si>
  <si>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</si>
  <si>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</si>
  <si>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</si>
  <si>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</si>
  <si>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</si>
  <si>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</si>
  <si>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</si>
  <si>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</si>
  <si>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</si>
  <si>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</si>
  <si>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</si>
  <si>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</si>
  <si>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</si>
  <si>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</si>
  <si>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Генеральный директор</t>
  </si>
  <si>
    <t>ООО "Управляющая компания</t>
  </si>
  <si>
    <t>В.П.Козлов</t>
  </si>
  <si>
    <t>ИСП.</t>
  </si>
  <si>
    <t>Произв. отдел - 222-03-88</t>
  </si>
  <si>
    <t>Экономич. отдел - 226 -54- 17</t>
  </si>
  <si>
    <t>Санитар. отдел -222- 21- 60</t>
  </si>
  <si>
    <t>Договор управления</t>
  </si>
  <si>
    <t>2 подъезда</t>
  </si>
  <si>
    <t xml:space="preserve"> ООО "Управляющая компания Ленинского района "</t>
  </si>
  <si>
    <t>№ 5А по ул. Ивановской</t>
  </si>
  <si>
    <t>серия 25 № 01277949 от 27 апреля 2005 года</t>
  </si>
  <si>
    <t>2 этажа</t>
  </si>
  <si>
    <t xml:space="preserve">                                              01 апреля 2011 года</t>
  </si>
  <si>
    <t>Ленинского района "</t>
  </si>
  <si>
    <t>Ивановская, 5,а</t>
  </si>
  <si>
    <t>uklr2006@mail.ru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</si>
  <si>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</si>
  <si>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</si>
  <si>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</si>
  <si>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</si>
  <si>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</si>
  <si>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</si>
  <si>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</si>
  <si>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</si>
  <si>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</si>
  <si>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</si>
  <si>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</si>
  <si>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</si>
  <si>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</si>
  <si>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</si>
  <si>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</si>
  <si>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1.3 Вывоз и утилизация ТБО</t>
  </si>
  <si>
    <t xml:space="preserve">ул. Тунгусская, 8 </t>
  </si>
  <si>
    <t>итого по дому;</t>
  </si>
  <si>
    <t>Прочие работы и услуги</t>
  </si>
  <si>
    <t>количество проживающих</t>
  </si>
  <si>
    <t>12 чел.</t>
  </si>
  <si>
    <t>переплата потребителями</t>
  </si>
  <si>
    <t>задолженность потребителей</t>
  </si>
  <si>
    <t>Часть 2.( форма 2.8 стандарта раскрытия информации)</t>
  </si>
  <si>
    <t>всего по дому:</t>
  </si>
  <si>
    <t>Всего д/средств с учетом остатков</t>
  </si>
  <si>
    <t>Наименование работ</t>
  </si>
  <si>
    <t>период</t>
  </si>
  <si>
    <t>сумма, т.р.</t>
  </si>
  <si>
    <t>3. Коммунальные услуги, всего:</t>
  </si>
  <si>
    <t xml:space="preserve">в том числе: 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</si>
  <si>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</si>
  <si>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</si>
  <si>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</si>
  <si>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</si>
  <si>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 xml:space="preserve">                       Отчет ООО "Управляющей компании Ленинского района"  за 2018 г.</t>
  </si>
  <si>
    <t>ООО " ВостокМегаполис"</t>
  </si>
  <si>
    <t>1.Отчет об исполнении договора управления за 2018 г.(тыс.р.)</t>
  </si>
  <si>
    <t>переходящие остатки д/ср-в на начало 01.01. 2018 г.</t>
  </si>
  <si>
    <t xml:space="preserve"> начисления и фактическое поступление средств по статьям затрат за 2018 г.(тыс.р.)</t>
  </si>
  <si>
    <t>переходящие остатки д/ср-в на конец  2018 г.</t>
  </si>
  <si>
    <t>исполнитель</t>
  </si>
  <si>
    <t>Перечень работ, выполненных по статье " текущий ремонт"  в 2018 году.</t>
  </si>
  <si>
    <t>санитарная вырубка деревьев</t>
  </si>
  <si>
    <t>компл.</t>
  </si>
  <si>
    <t>Вертикаль</t>
  </si>
  <si>
    <t>устройство контейнерной площадки</t>
  </si>
  <si>
    <t>ООО ТСГ</t>
  </si>
  <si>
    <t>аварийный ремонт фасада</t>
  </si>
  <si>
    <t>58 кв.м</t>
  </si>
  <si>
    <t>ООО Диалог</t>
  </si>
  <si>
    <t>итого:</t>
  </si>
  <si>
    <t>в т.ч. Услуги по управлению, налоги</t>
  </si>
  <si>
    <t>1.На основан. решения собрания замена трансформат. тока за счет доп.сбора ср-в</t>
  </si>
  <si>
    <t>2.текущий ремонт коммуникаций, проходящих через нежилые помещения</t>
  </si>
  <si>
    <t>План по статье текущий ремонт на 2019 год.</t>
  </si>
  <si>
    <t>Предложение Управляющей компании: частичный ремонт фасада за счет дополнительного сбора средств.</t>
  </si>
  <si>
    <r>
      <t xml:space="preserve">ИСХ_№ </t>
    </r>
    <r>
      <rPr>
        <b/>
        <u/>
        <sz val="9"/>
        <color theme="1"/>
        <rFont val="Calibri"/>
        <family val="2"/>
        <charset val="204"/>
        <scheme val="minor"/>
      </rPr>
      <t xml:space="preserve"> 87/01 от 21.01.2019 года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</si>
</sst>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3" fillId="0" borderId="2" xfId="0" applyFont="1" applyFill="1" applyBorder="1"/>
    <xf numFmtId="0" fontId="10" fillId="0" borderId="1" xfId="1" applyFont="1" applyFill="1" applyBorder="1" applyAlignment="1">
      <alignment wrapText="1"/>
    </xf>
    <xf numFmtId="0" fontId="11" fillId="0" borderId="7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7" xfId="1" applyNumberFormat="1" applyFont="1" applyFill="1" applyBorder="1" applyAlignment="1">
      <alignment horizontal="center"/>
    </xf>
    <xf numFmtId="0" fontId="10" fillId="0" borderId="7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3" fillId="0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6" xfId="0" applyFont="1" applyBorder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/>
    <xf numFmtId="0" fontId="4" fillId="0" borderId="1" xfId="0" applyFont="1" applyBorder="1" applyAlignme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49" fontId="10" fillId="0" borderId="3" xfId="1" applyNumberFormat="1" applyFont="1" applyFill="1" applyBorder="1" applyAlignment="1">
      <alignment horizontal="center"/>
    </xf>
    <xf numFmtId="0" fontId="10" fillId="0" borderId="3" xfId="1" applyFont="1" applyFill="1" applyBorder="1" applyAlignment="1"/>
    <xf numFmtId="49" fontId="10" fillId="0" borderId="8" xfId="1" applyNumberFormat="1" applyFont="1" applyFill="1" applyBorder="1" applyAlignment="1">
      <alignment horizontal="center"/>
    </xf>
    <xf numFmtId="0" fontId="10" fillId="0" borderId="8" xfId="1" applyFont="1" applyFill="1" applyBorder="1" applyAlignment="1"/>
    <xf numFmtId="49" fontId="10" fillId="0" borderId="4" xfId="1" applyNumberFormat="1" applyFont="1" applyFill="1" applyBorder="1" applyAlignment="1">
      <alignment horizontal="center"/>
    </xf>
    <xf numFmtId="0" fontId="10" fillId="0" borderId="4" xfId="1" applyFont="1" applyFill="1" applyBorder="1" applyAlignment="1"/>
    <xf numFmtId="0" fontId="9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6" fillId="0" borderId="1" xfId="0" applyFont="1" applyBorder="1"/>
    <xf numFmtId="0" fontId="0" fillId="0" borderId="1" xfId="0" applyBorder="1"/>
    <xf numFmtId="0" fontId="3" fillId="0" borderId="0" xfId="0" applyFont="1" applyFill="1" applyBorder="1" applyAlignment="1">
      <alignment horizontal="center" wrapText="1"/>
    </xf>
    <xf numFmtId="0" fontId="0" fillId="0" borderId="0" xfId="0" applyBorder="1"/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9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/>
    <xf numFmtId="0" fontId="9" fillId="2" borderId="7" xfId="0" applyFont="1" applyFill="1" applyBorder="1" applyAlignment="1">
      <alignment wrapText="1"/>
    </xf>
    <xf numFmtId="164" fontId="9" fillId="2" borderId="1" xfId="0" applyNumberFormat="1" applyFont="1" applyFill="1" applyBorder="1"/>
    <xf numFmtId="0" fontId="9" fillId="2" borderId="5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/>
    <xf numFmtId="2" fontId="9" fillId="2" borderId="0" xfId="0" applyNumberFormat="1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/>
    <xf numFmtId="0" fontId="0" fillId="0" borderId="5" xfId="0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 applyAlignment="1"/>
    <xf numFmtId="0" fontId="0" fillId="0" borderId="0" xfId="0" applyAlignment="1"/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16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10" fillId="0" borderId="6" xfId="1" applyNumberFormat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5" fillId="0" borderId="6" xfId="1" applyNumberFormat="1" applyFont="1" applyFill="1" applyBorder="1" applyAlignment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6" xfId="2" applyNumberFormat="1" applyFont="1" applyFill="1" applyBorder="1" applyAlignment="1" applyProtection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9" fillId="0" borderId="2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9" fillId="0" borderId="2" xfId="0" applyFont="1" applyFill="1" applyBorder="1" applyAlignment="1"/>
    <xf numFmtId="0" fontId="4" fillId="0" borderId="6" xfId="0" applyFont="1" applyBorder="1" applyAlignment="1"/>
    <xf numFmtId="0" fontId="9" fillId="2" borderId="2" xfId="0" applyFont="1" applyFill="1" applyBorder="1" applyAlignment="1"/>
    <xf numFmtId="0" fontId="4" fillId="2" borderId="6" xfId="0" applyFont="1" applyFill="1" applyBorder="1" applyAlignment="1"/>
    <xf numFmtId="0" fontId="0" fillId="0" borderId="6" xfId="0" applyBorder="1" applyAlignment="1"/>
    <xf numFmtId="0" fontId="9" fillId="0" borderId="2" xfId="0" applyFont="1" applyFill="1" applyBorder="1" applyAlignment="1">
      <alignment horizontal="center"/>
    </xf>
    <xf numFmtId="0" fontId="0" fillId="0" borderId="5" xfId="0" applyBorder="1" applyAlignment="1"/>
    <xf numFmtId="0" fontId="7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wrapText="1"/>
    </xf>
    <xf numFmtId="0" fontId="12" fillId="0" borderId="0" xfId="0" applyFont="1" applyAlignment="1"/>
    <xf numFmtId="0" fontId="0" fillId="0" borderId="0" xfId="0" applyAlignme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2" xfId="0" applyFont="1" applyBorder="1" applyAlignment="1"/>
    <xf numFmtId="0" fontId="0" fillId="2" borderId="6" xfId="0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3" fillId="0" borderId="5" xfId="0" applyFont="1" applyFill="1" applyBorder="1" applyAlignment="1">
      <alignment horizontal="left" wrapText="1"/>
    </xf>
    <xf numFmtId="0" fontId="0" fillId="0" borderId="6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A4" sqref="A4:XFD4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130</v>
      </c>
      <c r="C1" s="1"/>
    </row>
    <row r="2" spans="1:4" ht="15" customHeight="1" x14ac:dyDescent="0.25">
      <c r="A2" s="2" t="s">
        <v>52</v>
      </c>
      <c r="C2" s="4"/>
    </row>
    <row r="3" spans="1:4" ht="15.75" x14ac:dyDescent="0.25">
      <c r="B3" s="4" t="s">
        <v>10</v>
      </c>
      <c r="C3" s="24" t="s">
        <v>88</v>
      </c>
    </row>
    <row r="4" spans="1:4" ht="14.25" customHeight="1" x14ac:dyDescent="0.25">
      <c r="A4" s="22" t="s">
        <v>152</v>
      </c>
      <c r="C4" s="4"/>
    </row>
    <row r="5" spans="1:4" ht="15" customHeight="1" x14ac:dyDescent="0.25">
      <c r="A5" s="4" t="s">
        <v>8</v>
      </c>
      <c r="C5" s="4"/>
    </row>
    <row r="6" spans="1:4" s="23" customFormat="1" ht="12.75" customHeight="1" x14ac:dyDescent="0.25">
      <c r="A6" s="4" t="s">
        <v>53</v>
      </c>
      <c r="C6" s="21"/>
    </row>
    <row r="7" spans="1:4" s="23" customFormat="1" ht="12.75" customHeight="1" x14ac:dyDescent="0.2">
      <c r="A7" s="21"/>
      <c r="C7" s="21"/>
    </row>
    <row r="8" spans="1:4" s="3" customFormat="1" ht="15" customHeight="1" x14ac:dyDescent="0.25">
      <c r="A8" s="12" t="s">
        <v>0</v>
      </c>
      <c r="B8" s="13" t="s">
        <v>9</v>
      </c>
      <c r="C8" s="27" t="s">
        <v>87</v>
      </c>
      <c r="D8" s="14"/>
    </row>
    <row r="9" spans="1:4" s="3" customFormat="1" ht="12" customHeight="1" x14ac:dyDescent="0.25">
      <c r="A9" s="12" t="s">
        <v>1</v>
      </c>
      <c r="B9" s="13" t="s">
        <v>11</v>
      </c>
      <c r="C9" s="108" t="s">
        <v>12</v>
      </c>
      <c r="D9" s="109"/>
    </row>
    <row r="10" spans="1:4" s="3" customFormat="1" ht="24" customHeight="1" x14ac:dyDescent="0.25">
      <c r="A10" s="12" t="s">
        <v>2</v>
      </c>
      <c r="B10" s="15" t="s">
        <v>13</v>
      </c>
      <c r="C10" s="110" t="s">
        <v>89</v>
      </c>
      <c r="D10" s="111"/>
    </row>
    <row r="11" spans="1:4" s="3" customFormat="1" ht="15" customHeight="1" x14ac:dyDescent="0.25">
      <c r="A11" s="12" t="s">
        <v>3</v>
      </c>
      <c r="B11" s="13" t="s">
        <v>14</v>
      </c>
      <c r="C11" s="108" t="s">
        <v>15</v>
      </c>
      <c r="D11" s="109"/>
    </row>
    <row r="12" spans="1:4" s="3" customFormat="1" ht="15" customHeight="1" x14ac:dyDescent="0.25">
      <c r="A12" s="54" t="s">
        <v>4</v>
      </c>
      <c r="B12" s="55" t="s">
        <v>95</v>
      </c>
      <c r="C12" s="50" t="s">
        <v>96</v>
      </c>
      <c r="D12" s="51" t="s">
        <v>97</v>
      </c>
    </row>
    <row r="13" spans="1:4" s="3" customFormat="1" ht="15" customHeight="1" x14ac:dyDescent="0.25">
      <c r="A13" s="56"/>
      <c r="B13" s="57"/>
      <c r="C13" s="50" t="s">
        <v>98</v>
      </c>
      <c r="D13" s="51" t="s">
        <v>99</v>
      </c>
    </row>
    <row r="14" spans="1:4" s="3" customFormat="1" ht="15" customHeight="1" x14ac:dyDescent="0.25">
      <c r="A14" s="56"/>
      <c r="B14" s="57"/>
      <c r="C14" s="50" t="s">
        <v>100</v>
      </c>
      <c r="D14" s="51" t="s">
        <v>101</v>
      </c>
    </row>
    <row r="15" spans="1:4" s="3" customFormat="1" ht="15" customHeight="1" x14ac:dyDescent="0.25">
      <c r="A15" s="56"/>
      <c r="B15" s="57"/>
      <c r="C15" s="50" t="s">
        <v>102</v>
      </c>
      <c r="D15" s="51" t="s">
        <v>103</v>
      </c>
    </row>
    <row r="16" spans="1:4" s="3" customFormat="1" ht="15" customHeight="1" x14ac:dyDescent="0.25">
      <c r="A16" s="56"/>
      <c r="B16" s="57"/>
      <c r="C16" s="50" t="s">
        <v>104</v>
      </c>
      <c r="D16" s="51" t="s">
        <v>105</v>
      </c>
    </row>
    <row r="17" spans="1:4" s="3" customFormat="1" ht="15" customHeight="1" x14ac:dyDescent="0.25">
      <c r="A17" s="56"/>
      <c r="B17" s="57"/>
      <c r="C17" s="50" t="s">
        <v>106</v>
      </c>
      <c r="D17" s="51" t="s">
        <v>107</v>
      </c>
    </row>
    <row r="18" spans="1:4" s="3" customFormat="1" ht="15" customHeight="1" x14ac:dyDescent="0.25">
      <c r="A18" s="58"/>
      <c r="B18" s="59"/>
      <c r="C18" s="50" t="s">
        <v>108</v>
      </c>
      <c r="D18" s="51" t="s">
        <v>109</v>
      </c>
    </row>
    <row r="19" spans="1:4" s="3" customFormat="1" ht="14.25" customHeight="1" x14ac:dyDescent="0.25">
      <c r="A19" s="12" t="s">
        <v>5</v>
      </c>
      <c r="B19" s="13" t="s">
        <v>16</v>
      </c>
      <c r="C19" s="112" t="s">
        <v>94</v>
      </c>
      <c r="D19" s="113"/>
    </row>
    <row r="20" spans="1:4" s="3" customFormat="1" x14ac:dyDescent="0.25">
      <c r="A20" s="12" t="s">
        <v>6</v>
      </c>
      <c r="B20" s="13" t="s">
        <v>17</v>
      </c>
      <c r="C20" s="114" t="s">
        <v>55</v>
      </c>
      <c r="D20" s="115"/>
    </row>
    <row r="21" spans="1:4" s="3" customFormat="1" ht="16.5" customHeight="1" x14ac:dyDescent="0.25">
      <c r="A21" s="12" t="s">
        <v>7</v>
      </c>
      <c r="B21" s="13" t="s">
        <v>18</v>
      </c>
      <c r="C21" s="110" t="s">
        <v>19</v>
      </c>
      <c r="D21" s="111"/>
    </row>
    <row r="22" spans="1:4" s="3" customFormat="1" ht="16.5" customHeight="1" x14ac:dyDescent="0.25">
      <c r="A22" s="25"/>
      <c r="B22" s="26"/>
      <c r="C22" s="25"/>
      <c r="D22" s="25"/>
    </row>
    <row r="23" spans="1:4" s="5" customFormat="1" ht="15.75" customHeight="1" x14ac:dyDescent="0.25">
      <c r="A23" s="8" t="s">
        <v>20</v>
      </c>
      <c r="B23" s="17"/>
      <c r="C23" s="17"/>
      <c r="D23" s="17"/>
    </row>
    <row r="24" spans="1:4" s="5" customFormat="1" ht="15.75" customHeight="1" x14ac:dyDescent="0.25">
      <c r="A24" s="16"/>
      <c r="B24" s="17"/>
      <c r="C24" s="17"/>
      <c r="D24" s="17"/>
    </row>
    <row r="25" spans="1:4" ht="21.75" customHeight="1" x14ac:dyDescent="0.25">
      <c r="A25" s="6"/>
      <c r="B25" s="18" t="s">
        <v>21</v>
      </c>
      <c r="C25" s="7" t="s">
        <v>22</v>
      </c>
      <c r="D25" s="9" t="s">
        <v>23</v>
      </c>
    </row>
    <row r="26" spans="1:4" s="5" customFormat="1" ht="28.5" customHeight="1" x14ac:dyDescent="0.25">
      <c r="A26" s="116" t="s">
        <v>27</v>
      </c>
      <c r="B26" s="117"/>
      <c r="C26" s="117"/>
      <c r="D26" s="118"/>
    </row>
    <row r="27" spans="1:4" s="5" customFormat="1" ht="15" customHeight="1" x14ac:dyDescent="0.25">
      <c r="A27" s="29"/>
      <c r="B27" s="30"/>
      <c r="C27" s="30"/>
      <c r="D27" s="31"/>
    </row>
    <row r="28" spans="1:4" ht="13.5" customHeight="1" x14ac:dyDescent="0.25">
      <c r="A28" s="7">
        <v>1</v>
      </c>
      <c r="B28" s="6" t="s">
        <v>24</v>
      </c>
      <c r="C28" s="6" t="s">
        <v>25</v>
      </c>
      <c r="D28" s="6" t="s">
        <v>26</v>
      </c>
    </row>
    <row r="29" spans="1:4" x14ac:dyDescent="0.25">
      <c r="A29" s="20" t="s">
        <v>28</v>
      </c>
      <c r="B29" s="19"/>
      <c r="C29" s="19"/>
      <c r="D29" s="19"/>
    </row>
    <row r="30" spans="1:4" ht="12.75" customHeight="1" x14ac:dyDescent="0.25">
      <c r="A30" s="7">
        <v>1</v>
      </c>
      <c r="B30" s="6" t="s">
        <v>29</v>
      </c>
      <c r="C30" s="6" t="s">
        <v>30</v>
      </c>
      <c r="D30" s="10" t="s">
        <v>31</v>
      </c>
    </row>
    <row r="31" spans="1:4" x14ac:dyDescent="0.25">
      <c r="A31" s="20" t="s">
        <v>46</v>
      </c>
      <c r="B31" s="19"/>
      <c r="C31" s="19"/>
      <c r="D31" s="19"/>
    </row>
    <row r="32" spans="1:4" ht="13.5" customHeight="1" x14ac:dyDescent="0.25">
      <c r="A32" s="20" t="s">
        <v>47</v>
      </c>
      <c r="B32" s="19"/>
      <c r="C32" s="19"/>
      <c r="D32" s="19"/>
    </row>
    <row r="33" spans="1:4" ht="12" customHeight="1" x14ac:dyDescent="0.25">
      <c r="A33" s="7">
        <v>1</v>
      </c>
      <c r="B33" s="6" t="s">
        <v>131</v>
      </c>
      <c r="C33" s="6" t="s">
        <v>111</v>
      </c>
      <c r="D33" s="10" t="s">
        <v>32</v>
      </c>
    </row>
    <row r="34" spans="1:4" x14ac:dyDescent="0.25">
      <c r="A34" s="20" t="s">
        <v>33</v>
      </c>
      <c r="B34" s="19"/>
      <c r="C34" s="19"/>
      <c r="D34" s="19"/>
    </row>
    <row r="35" spans="1:4" ht="14.25" customHeight="1" x14ac:dyDescent="0.25">
      <c r="A35" s="7">
        <v>1</v>
      </c>
      <c r="B35" s="6" t="s">
        <v>34</v>
      </c>
      <c r="C35" s="6" t="s">
        <v>25</v>
      </c>
      <c r="D35" s="6" t="s">
        <v>35</v>
      </c>
    </row>
    <row r="36" spans="1:4" ht="13.5" customHeight="1" x14ac:dyDescent="0.25">
      <c r="A36" s="20" t="s">
        <v>36</v>
      </c>
      <c r="B36" s="19"/>
      <c r="C36" s="19"/>
      <c r="D36" s="19"/>
    </row>
    <row r="37" spans="1:4" x14ac:dyDescent="0.25">
      <c r="A37" s="7">
        <v>1</v>
      </c>
      <c r="B37" s="6" t="s">
        <v>37</v>
      </c>
      <c r="C37" s="6" t="s">
        <v>25</v>
      </c>
      <c r="D37" s="6" t="s">
        <v>26</v>
      </c>
    </row>
    <row r="38" spans="1:4" x14ac:dyDescent="0.25">
      <c r="A38" s="28"/>
      <c r="B38" s="11"/>
      <c r="C38" s="11"/>
      <c r="D38" s="11"/>
    </row>
    <row r="39" spans="1:4" x14ac:dyDescent="0.25">
      <c r="A39" s="4" t="s">
        <v>51</v>
      </c>
      <c r="B39" s="19"/>
      <c r="C39" s="19"/>
      <c r="D39" s="19"/>
    </row>
    <row r="40" spans="1:4" x14ac:dyDescent="0.25">
      <c r="A40" s="7">
        <v>1</v>
      </c>
      <c r="B40" s="6" t="s">
        <v>38</v>
      </c>
      <c r="C40" s="105">
        <v>1938</v>
      </c>
      <c r="D40" s="106"/>
    </row>
    <row r="41" spans="1:4" x14ac:dyDescent="0.25">
      <c r="A41" s="7">
        <v>2</v>
      </c>
      <c r="B41" s="6" t="s">
        <v>40</v>
      </c>
      <c r="C41" s="105" t="s">
        <v>90</v>
      </c>
      <c r="D41" s="106"/>
    </row>
    <row r="42" spans="1:4" ht="15" customHeight="1" x14ac:dyDescent="0.25">
      <c r="A42" s="7">
        <v>3</v>
      </c>
      <c r="B42" s="6" t="s">
        <v>41</v>
      </c>
      <c r="C42" s="105" t="s">
        <v>86</v>
      </c>
      <c r="D42" s="107"/>
    </row>
    <row r="43" spans="1:4" x14ac:dyDescent="0.25">
      <c r="A43" s="7">
        <v>4</v>
      </c>
      <c r="B43" s="6" t="s">
        <v>39</v>
      </c>
      <c r="C43" s="105" t="s">
        <v>56</v>
      </c>
      <c r="D43" s="107"/>
    </row>
    <row r="44" spans="1:4" x14ac:dyDescent="0.25">
      <c r="A44" s="7">
        <v>5</v>
      </c>
      <c r="B44" s="6" t="s">
        <v>42</v>
      </c>
      <c r="C44" s="105" t="s">
        <v>56</v>
      </c>
      <c r="D44" s="107"/>
    </row>
    <row r="45" spans="1:4" x14ac:dyDescent="0.25">
      <c r="A45" s="7">
        <v>6</v>
      </c>
      <c r="B45" s="6" t="s">
        <v>43</v>
      </c>
      <c r="C45" s="105">
        <v>561.79999999999995</v>
      </c>
      <c r="D45" s="106"/>
    </row>
    <row r="46" spans="1:4" ht="15" customHeight="1" x14ac:dyDescent="0.25">
      <c r="A46" s="7">
        <v>7</v>
      </c>
      <c r="B46" s="6" t="s">
        <v>44</v>
      </c>
      <c r="C46" s="105">
        <v>82.8</v>
      </c>
      <c r="D46" s="106"/>
    </row>
    <row r="47" spans="1:4" x14ac:dyDescent="0.25">
      <c r="A47" s="7">
        <v>8</v>
      </c>
      <c r="B47" s="6" t="s">
        <v>45</v>
      </c>
      <c r="C47" s="105">
        <v>76.400000000000006</v>
      </c>
      <c r="D47" s="106"/>
    </row>
    <row r="48" spans="1:4" x14ac:dyDescent="0.25">
      <c r="A48" s="7">
        <v>9</v>
      </c>
      <c r="B48" s="6" t="s">
        <v>114</v>
      </c>
      <c r="C48" s="105" t="s">
        <v>115</v>
      </c>
      <c r="D48" s="106"/>
    </row>
    <row r="49" spans="1:4" x14ac:dyDescent="0.25">
      <c r="A49" s="65"/>
      <c r="B49" s="65" t="s">
        <v>85</v>
      </c>
      <c r="C49" s="65" t="s">
        <v>91</v>
      </c>
      <c r="D49" s="66"/>
    </row>
    <row r="50" spans="1:4" ht="15" customHeight="1" x14ac:dyDescent="0.25">
      <c r="A50" s="4"/>
    </row>
    <row r="51" spans="1:4" x14ac:dyDescent="0.25">
      <c r="A51" s="4"/>
    </row>
    <row r="53" spans="1:4" ht="15" customHeight="1" x14ac:dyDescent="0.25"/>
  </sheetData>
  <mergeCells count="16">
    <mergeCell ref="C43:D43"/>
    <mergeCell ref="C21:D21"/>
    <mergeCell ref="A26:D26"/>
    <mergeCell ref="C40:D40"/>
    <mergeCell ref="C41:D41"/>
    <mergeCell ref="C42:D42"/>
    <mergeCell ref="C9:D9"/>
    <mergeCell ref="C10:D10"/>
    <mergeCell ref="C11:D11"/>
    <mergeCell ref="C19:D19"/>
    <mergeCell ref="C20:D20"/>
    <mergeCell ref="C48:D48"/>
    <mergeCell ref="C45:D45"/>
    <mergeCell ref="C46:D46"/>
    <mergeCell ref="C47:D47"/>
    <mergeCell ref="C44:D44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opLeftCell="A43" workbookViewId="0">
      <selection activeCell="C70" sqref="C70"/>
    </sheetView>
  </sheetViews>
  <sheetFormatPr defaultRowHeight="15" x14ac:dyDescent="0.25"/>
  <cols>
    <col min="1" max="1" width="15.85546875" customWidth="1"/>
    <col min="2" max="2" width="13.42578125" style="33" customWidth="1"/>
    <col min="3" max="3" width="8.5703125" style="33" customWidth="1"/>
    <col min="4" max="4" width="8.28515625" customWidth="1"/>
    <col min="5" max="5" width="9" customWidth="1"/>
    <col min="6" max="6" width="9.7109375" customWidth="1"/>
    <col min="7" max="7" width="9.42578125" customWidth="1"/>
    <col min="8" max="8" width="11.7109375" customWidth="1"/>
  </cols>
  <sheetData>
    <row r="1" spans="1:26" x14ac:dyDescent="0.25">
      <c r="A1" s="73" t="s">
        <v>118</v>
      </c>
      <c r="B1" s="74"/>
      <c r="C1" s="75"/>
      <c r="D1" s="75"/>
      <c r="E1" s="74"/>
      <c r="F1" s="74"/>
      <c r="G1" s="75"/>
      <c r="H1" s="76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6.5" customHeight="1" x14ac:dyDescent="0.25">
      <c r="A2" s="73" t="s">
        <v>132</v>
      </c>
      <c r="B2" s="74"/>
      <c r="C2" s="75"/>
      <c r="D2" s="75"/>
      <c r="E2" s="74"/>
      <c r="F2" s="74"/>
      <c r="G2" s="75"/>
      <c r="H2" s="76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56.25" customHeight="1" x14ac:dyDescent="0.25">
      <c r="A3" s="130" t="s">
        <v>60</v>
      </c>
      <c r="B3" s="131"/>
      <c r="C3" s="77" t="s">
        <v>61</v>
      </c>
      <c r="D3" s="78" t="s">
        <v>62</v>
      </c>
      <c r="E3" s="78" t="s">
        <v>63</v>
      </c>
      <c r="F3" s="78" t="s">
        <v>64</v>
      </c>
      <c r="G3" s="79" t="s">
        <v>65</v>
      </c>
      <c r="H3" s="78" t="s">
        <v>66</v>
      </c>
    </row>
    <row r="4" spans="1:26" ht="29.25" customHeight="1" x14ac:dyDescent="0.25">
      <c r="A4" s="138" t="s">
        <v>133</v>
      </c>
      <c r="B4" s="138"/>
      <c r="C4" s="80"/>
      <c r="D4" s="81">
        <v>-163.07</v>
      </c>
      <c r="E4" s="82"/>
      <c r="F4" s="83"/>
      <c r="G4" s="83"/>
      <c r="H4" s="84"/>
      <c r="I4" s="67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23.25" customHeight="1" x14ac:dyDescent="0.25">
      <c r="A5" s="85" t="s">
        <v>116</v>
      </c>
      <c r="B5" s="85"/>
      <c r="C5" s="80"/>
      <c r="D5" s="81"/>
      <c r="E5" s="82"/>
      <c r="F5" s="83"/>
      <c r="G5" s="83"/>
      <c r="H5" s="8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22.5" customHeight="1" x14ac:dyDescent="0.25">
      <c r="A6" s="85" t="s">
        <v>117</v>
      </c>
      <c r="B6" s="85"/>
      <c r="C6" s="80"/>
      <c r="D6" s="81"/>
      <c r="E6" s="82"/>
      <c r="F6" s="83"/>
      <c r="G6" s="83"/>
      <c r="H6" s="84"/>
      <c r="I6" s="67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26.25" customHeight="1" x14ac:dyDescent="0.25">
      <c r="A7" s="135" t="s">
        <v>134</v>
      </c>
      <c r="B7" s="136"/>
      <c r="C7" s="136"/>
      <c r="D7" s="136"/>
      <c r="E7" s="136"/>
      <c r="F7" s="136"/>
      <c r="G7" s="136"/>
      <c r="H7" s="137"/>
    </row>
    <row r="8" spans="1:26" ht="17.25" customHeight="1" x14ac:dyDescent="0.25">
      <c r="A8" s="128" t="s">
        <v>67</v>
      </c>
      <c r="B8" s="132"/>
      <c r="C8" s="35">
        <f>C12+C15+C18</f>
        <v>13.46</v>
      </c>
      <c r="D8" s="32">
        <v>-100.73</v>
      </c>
      <c r="E8" s="32">
        <f>E12+E15+E18</f>
        <v>88.710000000000008</v>
      </c>
      <c r="F8" s="32">
        <f>F12+F15+F18</f>
        <v>88.039999999999992</v>
      </c>
      <c r="G8" s="32">
        <f>G12+G15+G18</f>
        <v>88.039999999999992</v>
      </c>
      <c r="H8" s="7">
        <f>F8-E8+D8</f>
        <v>-101.40000000000002</v>
      </c>
    </row>
    <row r="9" spans="1:26" x14ac:dyDescent="0.25">
      <c r="A9" s="39" t="s">
        <v>68</v>
      </c>
      <c r="B9" s="40"/>
      <c r="C9" s="7">
        <f>C8-C10</f>
        <v>12.120000000000001</v>
      </c>
      <c r="D9" s="7">
        <f>D8-D10</f>
        <v>-90.66</v>
      </c>
      <c r="E9" s="101">
        <f>E8-E10</f>
        <v>79.839000000000013</v>
      </c>
      <c r="F9" s="101">
        <f>F8-F10</f>
        <v>79.23599999999999</v>
      </c>
      <c r="G9" s="101">
        <f>G8-G10</f>
        <v>79.23599999999999</v>
      </c>
      <c r="H9" s="7">
        <f t="shared" ref="H9:H10" si="0">F9-E9+D9</f>
        <v>-91.263000000000019</v>
      </c>
    </row>
    <row r="10" spans="1:26" x14ac:dyDescent="0.25">
      <c r="A10" s="124" t="s">
        <v>69</v>
      </c>
      <c r="B10" s="125"/>
      <c r="C10" s="7">
        <v>1.34</v>
      </c>
      <c r="D10" s="7">
        <v>-10.07</v>
      </c>
      <c r="E10" s="101">
        <f>E8*10%</f>
        <v>8.8710000000000004</v>
      </c>
      <c r="F10" s="101">
        <f>F8*10%</f>
        <v>8.8040000000000003</v>
      </c>
      <c r="G10" s="101">
        <f>G8*10%</f>
        <v>8.8040000000000003</v>
      </c>
      <c r="H10" s="7">
        <f t="shared" si="0"/>
        <v>-10.137</v>
      </c>
    </row>
    <row r="11" spans="1:26" ht="12.75" customHeight="1" x14ac:dyDescent="0.25">
      <c r="A11" s="133" t="s">
        <v>70</v>
      </c>
      <c r="B11" s="134"/>
      <c r="C11" s="134"/>
      <c r="D11" s="134"/>
      <c r="E11" s="134"/>
      <c r="F11" s="134"/>
      <c r="G11" s="134"/>
      <c r="H11" s="132"/>
    </row>
    <row r="12" spans="1:26" x14ac:dyDescent="0.25">
      <c r="A12" s="126" t="s">
        <v>54</v>
      </c>
      <c r="B12" s="127"/>
      <c r="C12" s="35">
        <v>5.65</v>
      </c>
      <c r="D12" s="32">
        <v>-45.03</v>
      </c>
      <c r="E12" s="102">
        <v>37.32</v>
      </c>
      <c r="F12" s="102">
        <v>37.5</v>
      </c>
      <c r="G12" s="102">
        <v>37.5</v>
      </c>
      <c r="H12" s="101">
        <f t="shared" ref="H12:H20" si="1">F12-E12+D12</f>
        <v>-44.85</v>
      </c>
    </row>
    <row r="13" spans="1:26" x14ac:dyDescent="0.25">
      <c r="A13" s="39" t="s">
        <v>68</v>
      </c>
      <c r="B13" s="40"/>
      <c r="C13" s="7">
        <f>C12-C14</f>
        <v>5.08</v>
      </c>
      <c r="D13" s="7">
        <v>-40.53</v>
      </c>
      <c r="E13" s="101">
        <f>E12-E14</f>
        <v>33.588000000000001</v>
      </c>
      <c r="F13" s="101">
        <f>F12-F14</f>
        <v>33.75</v>
      </c>
      <c r="G13" s="101">
        <f>G12-G14</f>
        <v>33.75</v>
      </c>
      <c r="H13" s="101">
        <f t="shared" si="1"/>
        <v>-40.368000000000002</v>
      </c>
    </row>
    <row r="14" spans="1:26" x14ac:dyDescent="0.25">
      <c r="A14" s="124" t="s">
        <v>69</v>
      </c>
      <c r="B14" s="125"/>
      <c r="C14" s="7">
        <v>0.56999999999999995</v>
      </c>
      <c r="D14" s="7">
        <v>-4.5</v>
      </c>
      <c r="E14" s="101">
        <f>E12*10%</f>
        <v>3.7320000000000002</v>
      </c>
      <c r="F14" s="101">
        <f>F12*10%</f>
        <v>3.75</v>
      </c>
      <c r="G14" s="101">
        <f>G12*10%</f>
        <v>3.75</v>
      </c>
      <c r="H14" s="101">
        <f t="shared" si="1"/>
        <v>-4.4820000000000002</v>
      </c>
    </row>
    <row r="15" spans="1:26" ht="23.25" customHeight="1" x14ac:dyDescent="0.25">
      <c r="A15" s="126" t="s">
        <v>48</v>
      </c>
      <c r="B15" s="127"/>
      <c r="C15" s="35">
        <v>3.45</v>
      </c>
      <c r="D15" s="32">
        <v>-27.39</v>
      </c>
      <c r="E15" s="102">
        <v>22.79</v>
      </c>
      <c r="F15" s="102">
        <v>22.9</v>
      </c>
      <c r="G15" s="102">
        <v>22.9</v>
      </c>
      <c r="H15" s="101">
        <f t="shared" si="1"/>
        <v>-27.28</v>
      </c>
    </row>
    <row r="16" spans="1:26" x14ac:dyDescent="0.25">
      <c r="A16" s="39" t="s">
        <v>68</v>
      </c>
      <c r="B16" s="40"/>
      <c r="C16" s="7">
        <f>C15-C17</f>
        <v>3.1</v>
      </c>
      <c r="D16" s="7">
        <v>-24.64</v>
      </c>
      <c r="E16" s="101">
        <f>E15-E17</f>
        <v>20.510999999999999</v>
      </c>
      <c r="F16" s="101">
        <f>F15-F17</f>
        <v>20.61</v>
      </c>
      <c r="G16" s="101">
        <f>G15-G17</f>
        <v>20.61</v>
      </c>
      <c r="H16" s="101">
        <f t="shared" si="1"/>
        <v>-24.541</v>
      </c>
    </row>
    <row r="17" spans="1:8" ht="15" customHeight="1" x14ac:dyDescent="0.25">
      <c r="A17" s="124" t="s">
        <v>69</v>
      </c>
      <c r="B17" s="125"/>
      <c r="C17" s="7">
        <v>0.35</v>
      </c>
      <c r="D17" s="7">
        <v>-2.75</v>
      </c>
      <c r="E17" s="101">
        <f>E15*10%</f>
        <v>2.2789999999999999</v>
      </c>
      <c r="F17" s="101">
        <f>F15*10%</f>
        <v>2.29</v>
      </c>
      <c r="G17" s="101">
        <f>G15*10%</f>
        <v>2.29</v>
      </c>
      <c r="H17" s="101">
        <f t="shared" si="1"/>
        <v>-2.7389999999999999</v>
      </c>
    </row>
    <row r="18" spans="1:8" ht="14.25" customHeight="1" x14ac:dyDescent="0.25">
      <c r="A18" s="10" t="s">
        <v>110</v>
      </c>
      <c r="B18" s="41"/>
      <c r="C18" s="34">
        <v>4.3600000000000003</v>
      </c>
      <c r="D18" s="7">
        <v>-28.31</v>
      </c>
      <c r="E18" s="101">
        <v>28.6</v>
      </c>
      <c r="F18" s="101">
        <v>27.64</v>
      </c>
      <c r="G18" s="101">
        <v>27.64</v>
      </c>
      <c r="H18" s="101">
        <f t="shared" si="1"/>
        <v>-29.27</v>
      </c>
    </row>
    <row r="19" spans="1:8" ht="14.25" customHeight="1" x14ac:dyDescent="0.25">
      <c r="A19" s="39" t="s">
        <v>68</v>
      </c>
      <c r="B19" s="40"/>
      <c r="C19" s="7">
        <f>C18-C20</f>
        <v>4</v>
      </c>
      <c r="D19" s="7">
        <v>-25.49</v>
      </c>
      <c r="E19" s="101">
        <f>E18-E20</f>
        <v>25.740000000000002</v>
      </c>
      <c r="F19" s="101">
        <f>F18-F20</f>
        <v>24.876000000000001</v>
      </c>
      <c r="G19" s="101">
        <f>G18-G20</f>
        <v>24.876000000000001</v>
      </c>
      <c r="H19" s="101">
        <f t="shared" si="1"/>
        <v>-26.353999999999999</v>
      </c>
    </row>
    <row r="20" spans="1:8" x14ac:dyDescent="0.25">
      <c r="A20" s="124" t="s">
        <v>69</v>
      </c>
      <c r="B20" s="125"/>
      <c r="C20" s="7">
        <v>0.36</v>
      </c>
      <c r="D20" s="7">
        <v>-2.82</v>
      </c>
      <c r="E20" s="101">
        <f>E18*10%</f>
        <v>2.8600000000000003</v>
      </c>
      <c r="F20" s="101">
        <f>F18*10%</f>
        <v>2.7640000000000002</v>
      </c>
      <c r="G20" s="101">
        <f>G18*10%</f>
        <v>2.7640000000000002</v>
      </c>
      <c r="H20" s="101">
        <f t="shared" si="1"/>
        <v>-2.9159999999999999</v>
      </c>
    </row>
    <row r="21" spans="1:8" ht="10.5" customHeight="1" x14ac:dyDescent="0.25">
      <c r="A21" s="52"/>
      <c r="B21" s="53"/>
      <c r="C21" s="7"/>
      <c r="D21" s="7"/>
      <c r="E21" s="7"/>
      <c r="F21" s="7"/>
      <c r="G21" s="49"/>
      <c r="H21" s="7"/>
    </row>
    <row r="22" spans="1:8" ht="13.5" customHeight="1" x14ac:dyDescent="0.25">
      <c r="A22" s="128" t="s">
        <v>49</v>
      </c>
      <c r="B22" s="129"/>
      <c r="C22" s="34">
        <v>5.09</v>
      </c>
      <c r="D22" s="34">
        <v>-58.11</v>
      </c>
      <c r="E22" s="34">
        <v>33.630000000000003</v>
      </c>
      <c r="F22" s="34">
        <v>33.78</v>
      </c>
      <c r="G22" s="60">
        <f>G23+G24</f>
        <v>99.839999999999989</v>
      </c>
      <c r="H22" s="101">
        <f>F22-E22+D22+F22-G22</f>
        <v>-124.01999999999998</v>
      </c>
    </row>
    <row r="23" spans="1:8" ht="13.5" customHeight="1" x14ac:dyDescent="0.25">
      <c r="A23" s="61" t="s">
        <v>71</v>
      </c>
      <c r="B23" s="62"/>
      <c r="C23" s="34">
        <v>4.58</v>
      </c>
      <c r="D23" s="34">
        <v>-55.95</v>
      </c>
      <c r="E23" s="101">
        <f>E22-E24</f>
        <v>30.267000000000003</v>
      </c>
      <c r="F23" s="101">
        <f>F22-F24</f>
        <v>30.402000000000001</v>
      </c>
      <c r="G23" s="63">
        <v>96.46</v>
      </c>
      <c r="H23" s="101">
        <f t="shared" ref="H23:H24" si="2">F23-E23+D23+F23-G23</f>
        <v>-121.87299999999999</v>
      </c>
    </row>
    <row r="24" spans="1:8" ht="14.25" customHeight="1" x14ac:dyDescent="0.25">
      <c r="A24" s="124" t="s">
        <v>69</v>
      </c>
      <c r="B24" s="125"/>
      <c r="C24" s="7">
        <v>0.51</v>
      </c>
      <c r="D24" s="7">
        <v>-2.16</v>
      </c>
      <c r="E24" s="101">
        <f>E22*10%</f>
        <v>3.3630000000000004</v>
      </c>
      <c r="F24" s="101">
        <f>F22*10%</f>
        <v>3.3780000000000001</v>
      </c>
      <c r="G24" s="7">
        <v>3.38</v>
      </c>
      <c r="H24" s="101">
        <f t="shared" si="2"/>
        <v>-2.1470000000000002</v>
      </c>
    </row>
    <row r="25" spans="1:8" ht="14.25" customHeight="1" x14ac:dyDescent="0.25">
      <c r="A25" s="97"/>
      <c r="B25" s="98"/>
      <c r="C25" s="7"/>
      <c r="D25" s="7"/>
      <c r="E25" s="101"/>
      <c r="F25" s="101"/>
      <c r="G25" s="7"/>
      <c r="H25" s="101"/>
    </row>
    <row r="26" spans="1:8" ht="14.25" customHeight="1" x14ac:dyDescent="0.25">
      <c r="A26" s="120" t="s">
        <v>124</v>
      </c>
      <c r="B26" s="121"/>
      <c r="C26" s="7"/>
      <c r="D26" s="34">
        <v>-2.44</v>
      </c>
      <c r="E26" s="34">
        <f>E28+E29+E30+E31</f>
        <v>5.39</v>
      </c>
      <c r="F26" s="34">
        <f>F28+F29+F30+F31</f>
        <v>5.42</v>
      </c>
      <c r="G26" s="34">
        <f>G28+G29+G30+G31</f>
        <v>5.42</v>
      </c>
      <c r="H26" s="101">
        <f>F26-E26+D26+F26-G26</f>
        <v>-2.4099999999999997</v>
      </c>
    </row>
    <row r="27" spans="1:8" ht="14.25" customHeight="1" x14ac:dyDescent="0.25">
      <c r="A27" s="39" t="s">
        <v>125</v>
      </c>
      <c r="B27" s="96"/>
      <c r="C27" s="7"/>
      <c r="D27" s="7"/>
      <c r="E27" s="7"/>
      <c r="F27" s="7"/>
      <c r="G27" s="7"/>
      <c r="H27" s="7"/>
    </row>
    <row r="28" spans="1:8" ht="14.25" customHeight="1" x14ac:dyDescent="0.25">
      <c r="A28" s="122" t="s">
        <v>126</v>
      </c>
      <c r="B28" s="123"/>
      <c r="C28" s="7"/>
      <c r="D28" s="7">
        <v>-0.14000000000000001</v>
      </c>
      <c r="E28" s="7">
        <v>0.49</v>
      </c>
      <c r="F28" s="7">
        <v>0.45</v>
      </c>
      <c r="G28" s="7">
        <v>0.45</v>
      </c>
      <c r="H28" s="101">
        <f t="shared" ref="H28:H31" si="3">F28-E28+D28+F28-G28</f>
        <v>-0.18</v>
      </c>
    </row>
    <row r="29" spans="1:8" ht="14.25" customHeight="1" x14ac:dyDescent="0.25">
      <c r="A29" s="122" t="s">
        <v>128</v>
      </c>
      <c r="B29" s="123"/>
      <c r="C29" s="7"/>
      <c r="D29" s="7">
        <v>-0.75</v>
      </c>
      <c r="E29" s="7">
        <v>2.2200000000000002</v>
      </c>
      <c r="F29" s="7">
        <v>2.21</v>
      </c>
      <c r="G29" s="7">
        <v>2.21</v>
      </c>
      <c r="H29" s="101">
        <f t="shared" si="3"/>
        <v>-0.76000000000000023</v>
      </c>
    </row>
    <row r="30" spans="1:8" ht="14.25" customHeight="1" x14ac:dyDescent="0.25">
      <c r="A30" s="122" t="s">
        <v>129</v>
      </c>
      <c r="B30" s="123"/>
      <c r="C30" s="7"/>
      <c r="D30" s="7">
        <v>-1.47</v>
      </c>
      <c r="E30" s="7">
        <v>2.21</v>
      </c>
      <c r="F30" s="7">
        <v>2.35</v>
      </c>
      <c r="G30" s="7">
        <v>2.35</v>
      </c>
      <c r="H30" s="101">
        <f t="shared" si="3"/>
        <v>-1.3299999999999998</v>
      </c>
    </row>
    <row r="31" spans="1:8" ht="13.5" customHeight="1" x14ac:dyDescent="0.25">
      <c r="A31" s="122" t="s">
        <v>127</v>
      </c>
      <c r="B31" s="123"/>
      <c r="C31" s="7"/>
      <c r="D31" s="7">
        <v>-0.08</v>
      </c>
      <c r="E31" s="7">
        <v>0.47</v>
      </c>
      <c r="F31" s="7">
        <v>0.41</v>
      </c>
      <c r="G31" s="7">
        <v>0.41</v>
      </c>
      <c r="H31" s="101">
        <f t="shared" si="3"/>
        <v>-0.14000000000000001</v>
      </c>
    </row>
    <row r="32" spans="1:8" ht="13.5" customHeight="1" x14ac:dyDescent="0.25">
      <c r="A32" s="120" t="s">
        <v>112</v>
      </c>
      <c r="B32" s="121"/>
      <c r="C32" s="34"/>
      <c r="D32" s="34"/>
      <c r="E32" s="34">
        <f>E8+E22+E26</f>
        <v>127.73</v>
      </c>
      <c r="F32" s="34">
        <f t="shared" ref="F32:G32" si="4">F8+F22+F26</f>
        <v>127.24</v>
      </c>
      <c r="G32" s="34">
        <f t="shared" si="4"/>
        <v>193.29999999999998</v>
      </c>
      <c r="H32" s="7"/>
    </row>
    <row r="33" spans="1:26" ht="13.5" customHeight="1" x14ac:dyDescent="0.25">
      <c r="A33" s="120" t="s">
        <v>113</v>
      </c>
      <c r="B33" s="121"/>
      <c r="C33" s="7"/>
      <c r="D33" s="7"/>
      <c r="E33" s="7"/>
      <c r="F33" s="7"/>
      <c r="G33" s="7"/>
      <c r="H33" s="7"/>
    </row>
    <row r="34" spans="1:26" ht="23.25" customHeight="1" x14ac:dyDescent="0.25">
      <c r="A34" s="153" t="s">
        <v>148</v>
      </c>
      <c r="B34" s="154"/>
      <c r="C34" s="7"/>
      <c r="D34" s="7">
        <v>-1.79</v>
      </c>
      <c r="E34" s="7">
        <v>0</v>
      </c>
      <c r="F34" s="7">
        <v>0.61</v>
      </c>
      <c r="G34" s="7">
        <v>0.61</v>
      </c>
      <c r="H34" s="101">
        <f>F34-E34+D34+F34-G34</f>
        <v>-1.1800000000000002</v>
      </c>
    </row>
    <row r="35" spans="1:26" ht="22.5" customHeight="1" x14ac:dyDescent="0.25">
      <c r="A35" s="153" t="s">
        <v>149</v>
      </c>
      <c r="B35" s="154"/>
      <c r="C35" s="7"/>
      <c r="D35" s="7">
        <v>0</v>
      </c>
      <c r="E35" s="7">
        <v>3.37</v>
      </c>
      <c r="F35" s="7">
        <v>3.37</v>
      </c>
      <c r="G35" s="7">
        <v>0.56999999999999995</v>
      </c>
      <c r="H35" s="101">
        <v>2.8</v>
      </c>
    </row>
    <row r="36" spans="1:26" ht="15" customHeight="1" x14ac:dyDescent="0.25">
      <c r="A36" s="153" t="s">
        <v>147</v>
      </c>
      <c r="B36" s="154"/>
      <c r="C36" s="7"/>
      <c r="D36" s="7"/>
      <c r="E36" s="7">
        <v>0.56999999999999995</v>
      </c>
      <c r="F36" s="7">
        <v>0.56999999999999995</v>
      </c>
      <c r="G36" s="7">
        <v>0.56999999999999995</v>
      </c>
      <c r="H36" s="101"/>
    </row>
    <row r="37" spans="1:26" ht="18" customHeight="1" x14ac:dyDescent="0.25">
      <c r="A37" s="87" t="s">
        <v>119</v>
      </c>
      <c r="B37" s="88"/>
      <c r="C37" s="80"/>
      <c r="D37" s="80"/>
      <c r="E37" s="89">
        <f>E8+E22+E26+E34+E35</f>
        <v>131.1</v>
      </c>
      <c r="F37" s="89">
        <f t="shared" ref="F37:G37" si="5">F8+F22+F26+F34+F35</f>
        <v>131.22</v>
      </c>
      <c r="G37" s="89">
        <f t="shared" si="5"/>
        <v>194.48</v>
      </c>
      <c r="H37" s="80"/>
    </row>
    <row r="38" spans="1:26" ht="21" customHeight="1" x14ac:dyDescent="0.25">
      <c r="A38" s="138" t="s">
        <v>120</v>
      </c>
      <c r="B38" s="147"/>
      <c r="C38" s="80"/>
      <c r="D38" s="80">
        <v>-163.07</v>
      </c>
      <c r="E38" s="89"/>
      <c r="F38" s="89"/>
      <c r="G38" s="80"/>
      <c r="H38" s="80">
        <f>F37-E37+D38+F37-G37</f>
        <v>-226.20999999999998</v>
      </c>
    </row>
    <row r="39" spans="1:26" ht="25.5" customHeight="1" x14ac:dyDescent="0.25">
      <c r="A39" s="138" t="s">
        <v>135</v>
      </c>
      <c r="B39" s="138"/>
      <c r="C39" s="81"/>
      <c r="D39" s="81"/>
      <c r="E39" s="82"/>
      <c r="F39" s="83"/>
      <c r="G39" s="83"/>
      <c r="H39" s="82">
        <f>H40+H41</f>
        <v>-226.21</v>
      </c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22.5" customHeight="1" x14ac:dyDescent="0.25">
      <c r="A40" s="85" t="s">
        <v>116</v>
      </c>
      <c r="B40" s="85"/>
      <c r="C40" s="81"/>
      <c r="D40" s="81"/>
      <c r="E40" s="82"/>
      <c r="F40" s="83"/>
      <c r="G40" s="83"/>
      <c r="H40" s="82">
        <f>H35</f>
        <v>2.8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24" customHeight="1" x14ac:dyDescent="0.25">
      <c r="A41" s="87" t="s">
        <v>117</v>
      </c>
      <c r="B41" s="90"/>
      <c r="C41" s="81"/>
      <c r="D41" s="81"/>
      <c r="E41" s="82"/>
      <c r="F41" s="83"/>
      <c r="G41" s="83"/>
      <c r="H41" s="82">
        <f>H8+H22+H26+H34</f>
        <v>-229.01000000000002</v>
      </c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24" customHeight="1" x14ac:dyDescent="0.25">
      <c r="A42" s="91"/>
      <c r="B42" s="91"/>
      <c r="C42" s="92"/>
      <c r="D42" s="92"/>
      <c r="E42" s="93"/>
      <c r="F42" s="94"/>
      <c r="G42" s="94"/>
      <c r="H42" s="95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24" customHeight="1" x14ac:dyDescent="0.25">
      <c r="A43" s="91"/>
      <c r="B43" s="91"/>
      <c r="C43" s="92"/>
      <c r="D43" s="92"/>
      <c r="E43" s="93"/>
      <c r="F43" s="94"/>
      <c r="G43" s="94"/>
      <c r="H43" s="95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24" customHeight="1" x14ac:dyDescent="0.25">
      <c r="A44" s="21" t="s">
        <v>137</v>
      </c>
      <c r="D44" s="23"/>
      <c r="E44" s="23"/>
      <c r="F44" s="23"/>
      <c r="G44" s="23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24" customHeight="1" x14ac:dyDescent="0.25">
      <c r="A45" s="143" t="s">
        <v>121</v>
      </c>
      <c r="B45" s="125"/>
      <c r="C45" s="125"/>
      <c r="D45" s="145"/>
      <c r="E45" s="36" t="s">
        <v>122</v>
      </c>
      <c r="F45" s="36" t="s">
        <v>57</v>
      </c>
      <c r="G45" s="36" t="s">
        <v>123</v>
      </c>
      <c r="H45" s="65" t="s">
        <v>136</v>
      </c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24" customHeight="1" x14ac:dyDescent="0.25">
      <c r="A46" s="148" t="s">
        <v>138</v>
      </c>
      <c r="B46" s="149"/>
      <c r="C46" s="149"/>
      <c r="D46" s="150"/>
      <c r="E46" s="69">
        <v>43101</v>
      </c>
      <c r="F46" s="36" t="s">
        <v>139</v>
      </c>
      <c r="G46" s="70">
        <v>12.5</v>
      </c>
      <c r="H46" s="103" t="s">
        <v>140</v>
      </c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x14ac:dyDescent="0.25">
      <c r="A47" s="146" t="s">
        <v>141</v>
      </c>
      <c r="B47" s="151"/>
      <c r="C47" s="151"/>
      <c r="D47" s="152"/>
      <c r="E47" s="69">
        <v>43405</v>
      </c>
      <c r="F47" s="36">
        <v>1</v>
      </c>
      <c r="G47" s="70">
        <v>5.53</v>
      </c>
      <c r="H47" s="103" t="s">
        <v>142</v>
      </c>
    </row>
    <row r="48" spans="1:26" x14ac:dyDescent="0.25">
      <c r="A48" s="146" t="s">
        <v>143</v>
      </c>
      <c r="B48" s="151"/>
      <c r="C48" s="151"/>
      <c r="D48" s="152"/>
      <c r="E48" s="69">
        <v>43405</v>
      </c>
      <c r="F48" s="36" t="s">
        <v>144</v>
      </c>
      <c r="G48" s="36">
        <v>78.430000000000007</v>
      </c>
      <c r="H48" s="103" t="s">
        <v>145</v>
      </c>
    </row>
    <row r="49" spans="1:8" x14ac:dyDescent="0.25">
      <c r="A49" s="146" t="s">
        <v>146</v>
      </c>
      <c r="B49" s="151"/>
      <c r="C49" s="151"/>
      <c r="D49" s="152"/>
      <c r="E49" s="69"/>
      <c r="F49" s="36"/>
      <c r="G49" s="70">
        <f>SUM(G46:G48)</f>
        <v>96.460000000000008</v>
      </c>
      <c r="H49" s="103"/>
    </row>
    <row r="50" spans="1:8" x14ac:dyDescent="0.25">
      <c r="A50" s="42"/>
      <c r="B50" s="43"/>
      <c r="C50" s="43"/>
      <c r="D50" s="43"/>
      <c r="E50" s="71"/>
      <c r="F50" s="44"/>
      <c r="G50" s="72"/>
    </row>
    <row r="51" spans="1:8" x14ac:dyDescent="0.25">
      <c r="A51" s="21" t="s">
        <v>50</v>
      </c>
      <c r="D51" s="23"/>
      <c r="E51" s="23"/>
      <c r="F51" s="23"/>
      <c r="G51" s="23"/>
    </row>
    <row r="52" spans="1:8" ht="23.25" customHeight="1" x14ac:dyDescent="0.25">
      <c r="A52" s="143" t="s">
        <v>59</v>
      </c>
      <c r="B52" s="125"/>
      <c r="C52" s="125"/>
      <c r="D52" s="125"/>
      <c r="E52" s="145"/>
      <c r="F52" s="38" t="s">
        <v>57</v>
      </c>
      <c r="G52" s="37" t="s">
        <v>58</v>
      </c>
    </row>
    <row r="53" spans="1:8" x14ac:dyDescent="0.25">
      <c r="A53" s="146"/>
      <c r="B53" s="134"/>
      <c r="C53" s="134"/>
      <c r="D53" s="134"/>
      <c r="E53" s="132"/>
      <c r="F53" s="36" t="s">
        <v>56</v>
      </c>
      <c r="G53" s="36"/>
    </row>
    <row r="54" spans="1:8" x14ac:dyDescent="0.25">
      <c r="A54" s="42"/>
      <c r="B54" s="43"/>
      <c r="C54" s="43"/>
      <c r="D54" s="43"/>
      <c r="E54" s="43"/>
      <c r="F54" s="44"/>
      <c r="G54" s="44"/>
    </row>
    <row r="55" spans="1:8" x14ac:dyDescent="0.25">
      <c r="A55" s="42"/>
      <c r="B55" s="43"/>
      <c r="C55" s="43"/>
      <c r="D55" s="43"/>
      <c r="E55" s="43"/>
      <c r="F55" s="44"/>
      <c r="G55" s="44"/>
    </row>
    <row r="56" spans="1:8" x14ac:dyDescent="0.25">
      <c r="A56" s="46" t="s">
        <v>72</v>
      </c>
      <c r="B56" s="47"/>
      <c r="C56" s="47"/>
      <c r="D56" s="47"/>
      <c r="E56" s="47"/>
      <c r="F56" s="36"/>
      <c r="G56" s="36"/>
    </row>
    <row r="57" spans="1:8" x14ac:dyDescent="0.25">
      <c r="A57" s="143" t="s">
        <v>73</v>
      </c>
      <c r="B57" s="144"/>
      <c r="C57" s="105" t="s">
        <v>74</v>
      </c>
      <c r="D57" s="144"/>
      <c r="E57" s="36" t="s">
        <v>75</v>
      </c>
      <c r="F57" s="36" t="s">
        <v>76</v>
      </c>
      <c r="G57" s="36" t="s">
        <v>77</v>
      </c>
    </row>
    <row r="58" spans="1:8" x14ac:dyDescent="0.25">
      <c r="A58" s="143" t="s">
        <v>93</v>
      </c>
      <c r="B58" s="144"/>
      <c r="C58" s="105" t="s">
        <v>56</v>
      </c>
      <c r="D58" s="145"/>
      <c r="E58" s="36">
        <v>5</v>
      </c>
      <c r="F58" s="36" t="s">
        <v>56</v>
      </c>
      <c r="G58" s="36" t="s">
        <v>56</v>
      </c>
    </row>
    <row r="59" spans="1:8" x14ac:dyDescent="0.25">
      <c r="A59" s="44"/>
      <c r="B59" s="64"/>
      <c r="C59" s="28"/>
      <c r="D59" s="45"/>
      <c r="E59" s="44"/>
      <c r="F59" s="44"/>
      <c r="G59" s="44"/>
    </row>
    <row r="60" spans="1:8" ht="17.25" hidden="1" customHeight="1" x14ac:dyDescent="0.25">
      <c r="A60" s="139"/>
      <c r="B60" s="140"/>
      <c r="C60" s="140"/>
      <c r="D60" s="140"/>
      <c r="E60" s="140"/>
      <c r="F60" s="140"/>
      <c r="G60" s="140"/>
    </row>
    <row r="61" spans="1:8" ht="17.25" customHeight="1" x14ac:dyDescent="0.25">
      <c r="A61" s="99"/>
      <c r="B61" s="100"/>
      <c r="C61" s="100"/>
      <c r="D61" s="100"/>
      <c r="E61" s="100"/>
      <c r="F61" s="100"/>
      <c r="G61" s="100"/>
    </row>
    <row r="62" spans="1:8" ht="14.25" customHeight="1" x14ac:dyDescent="0.25">
      <c r="A62" s="141" t="s">
        <v>150</v>
      </c>
      <c r="B62" s="142"/>
      <c r="C62" s="142"/>
      <c r="D62" s="142"/>
      <c r="E62" s="142"/>
      <c r="F62" s="142"/>
      <c r="G62" s="142"/>
    </row>
    <row r="63" spans="1:8" ht="9.75" hidden="1" customHeight="1" x14ac:dyDescent="0.25">
      <c r="A63" s="142"/>
      <c r="B63" s="142"/>
      <c r="C63" s="142"/>
      <c r="D63" s="142"/>
      <c r="E63" s="142"/>
      <c r="F63" s="142"/>
      <c r="G63" s="142"/>
    </row>
    <row r="64" spans="1:8" ht="13.5" customHeight="1" x14ac:dyDescent="0.25">
      <c r="A64" s="119" t="s">
        <v>151</v>
      </c>
      <c r="B64" s="119"/>
      <c r="C64" s="119"/>
      <c r="D64" s="119"/>
      <c r="E64" s="119"/>
      <c r="F64" s="119"/>
      <c r="G64" s="119"/>
    </row>
    <row r="65" spans="1:7" ht="19.5" customHeight="1" x14ac:dyDescent="0.25">
      <c r="A65" s="119"/>
      <c r="B65" s="119"/>
      <c r="C65" s="119"/>
      <c r="D65" s="119"/>
      <c r="E65" s="119"/>
      <c r="F65" s="119"/>
      <c r="G65" s="119"/>
    </row>
    <row r="66" spans="1:7" ht="19.5" customHeight="1" x14ac:dyDescent="0.25">
      <c r="A66" s="104"/>
      <c r="B66" s="104"/>
      <c r="C66" s="104"/>
      <c r="D66" s="104"/>
      <c r="E66" s="104"/>
      <c r="F66" s="104"/>
      <c r="G66" s="104"/>
    </row>
    <row r="67" spans="1:7" x14ac:dyDescent="0.25">
      <c r="A67" s="23" t="s">
        <v>78</v>
      </c>
      <c r="B67" s="48"/>
    </row>
    <row r="68" spans="1:7" x14ac:dyDescent="0.25">
      <c r="A68" s="23" t="s">
        <v>79</v>
      </c>
      <c r="B68" s="48"/>
      <c r="E68" s="23" t="s">
        <v>80</v>
      </c>
    </row>
    <row r="69" spans="1:7" x14ac:dyDescent="0.25">
      <c r="A69" s="23" t="s">
        <v>92</v>
      </c>
      <c r="B69" s="48"/>
    </row>
    <row r="70" spans="1:7" x14ac:dyDescent="0.25">
      <c r="A70" s="23"/>
      <c r="B70" s="48"/>
    </row>
    <row r="71" spans="1:7" x14ac:dyDescent="0.25">
      <c r="A71" s="19" t="s">
        <v>81</v>
      </c>
    </row>
    <row r="72" spans="1:7" x14ac:dyDescent="0.25">
      <c r="A72" s="19" t="s">
        <v>82</v>
      </c>
    </row>
    <row r="73" spans="1:7" x14ac:dyDescent="0.25">
      <c r="A73" s="19" t="s">
        <v>83</v>
      </c>
    </row>
    <row r="74" spans="1:7" x14ac:dyDescent="0.25">
      <c r="A74" s="19" t="s">
        <v>84</v>
      </c>
    </row>
    <row r="75" spans="1:7" x14ac:dyDescent="0.25">
      <c r="A75" s="19"/>
    </row>
  </sheetData>
  <mergeCells count="39">
    <mergeCell ref="A48:D48"/>
    <mergeCell ref="A49:D49"/>
    <mergeCell ref="A35:B35"/>
    <mergeCell ref="A36:B36"/>
    <mergeCell ref="A32:B32"/>
    <mergeCell ref="A33:B33"/>
    <mergeCell ref="A45:D45"/>
    <mergeCell ref="A46:D46"/>
    <mergeCell ref="A47:D47"/>
    <mergeCell ref="A34:B34"/>
    <mergeCell ref="A3:B3"/>
    <mergeCell ref="A8:B8"/>
    <mergeCell ref="A10:B10"/>
    <mergeCell ref="A11:H11"/>
    <mergeCell ref="A12:B12"/>
    <mergeCell ref="A7:H7"/>
    <mergeCell ref="A4:B4"/>
    <mergeCell ref="A24:B24"/>
    <mergeCell ref="A20:B20"/>
    <mergeCell ref="A14:B14"/>
    <mergeCell ref="A15:B15"/>
    <mergeCell ref="A17:B17"/>
    <mergeCell ref="A22:B22"/>
    <mergeCell ref="A64:G65"/>
    <mergeCell ref="A26:B26"/>
    <mergeCell ref="A28:B28"/>
    <mergeCell ref="A29:B29"/>
    <mergeCell ref="A30:B30"/>
    <mergeCell ref="A31:B31"/>
    <mergeCell ref="A60:G60"/>
    <mergeCell ref="A62:G63"/>
    <mergeCell ref="A57:B57"/>
    <mergeCell ref="A58:B58"/>
    <mergeCell ref="C57:D57"/>
    <mergeCell ref="C58:D58"/>
    <mergeCell ref="A52:E52"/>
    <mergeCell ref="A53:E53"/>
    <mergeCell ref="A38:B38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2019-01-21T22:41:41Z</cp:lastPrinted>
  <dcterms:created xsi:type="dcterms:W3CDTF">2013-02-18T04:38:06Z</dcterms:created>
  <dcterms:modified xsi:type="dcterms:W3CDTF">2019-02-10T22:33:08Z</dcterms:modified>
</cp:coreProperties>
</file>