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ЭкОтдел\Desktop\2018 г. отчеты - проекты\"/>
    </mc:Choice>
  </mc:AlternateContent>
  <bookViews>
    <workbookView xWindow="360" yWindow="30" windowWidth="11355" windowHeight="5280"/>
  </bookViews>
  <sheets>
    <sheet name="УК" sheetId="1" r:id="rId1"/>
    <sheet name="Лист2" sheetId="8" r:id="rId2"/>
  </sheets>
  <calcPr calcId="152511" concurrentCalc="0"/>
</workbook>
</file>

<file path=xl/calcChain.xml><?xml version="1.0" encoding="utf-8"?>
<calcChain xmlns="http://schemas.openxmlformats.org/spreadsheetml/2006/main">
  <c r="H52" i="8" l="1"/>
  <c r="H47" i="8"/>
  <c r="G54" i="8"/>
  <c r="F54" i="8"/>
  <c r="H41" i="8"/>
  <c r="H40" i="8"/>
  <c r="H39" i="8"/>
  <c r="H38" i="8"/>
  <c r="F36" i="8"/>
  <c r="E36" i="8"/>
  <c r="G36" i="8"/>
  <c r="H36" i="8"/>
  <c r="G30" i="8"/>
  <c r="G27" i="8"/>
  <c r="G26" i="8"/>
  <c r="G24" i="8"/>
  <c r="G23" i="8"/>
  <c r="G21" i="8"/>
  <c r="G20" i="8"/>
  <c r="G18" i="8"/>
  <c r="G17" i="8"/>
  <c r="G15" i="8"/>
  <c r="G14" i="8"/>
  <c r="F30" i="8"/>
  <c r="E30" i="8"/>
  <c r="F35" i="8"/>
  <c r="E35" i="8"/>
  <c r="F34" i="8"/>
  <c r="E34" i="8"/>
  <c r="F27" i="8"/>
  <c r="E27" i="8"/>
  <c r="F26" i="8"/>
  <c r="E26" i="8"/>
  <c r="F24" i="8"/>
  <c r="E24" i="8"/>
  <c r="F23" i="8"/>
  <c r="E23" i="8"/>
  <c r="F21" i="8"/>
  <c r="E21" i="8"/>
  <c r="F20" i="8"/>
  <c r="E20" i="8"/>
  <c r="F18" i="8"/>
  <c r="E18" i="8"/>
  <c r="F17" i="8"/>
  <c r="E17" i="8"/>
  <c r="F9" i="8"/>
  <c r="F11" i="8"/>
  <c r="E9" i="8"/>
  <c r="E11" i="8"/>
  <c r="F10" i="8"/>
  <c r="E10" i="8"/>
  <c r="F15" i="8"/>
  <c r="F14" i="8"/>
  <c r="E15" i="8"/>
  <c r="G65" i="8"/>
  <c r="D30" i="8"/>
  <c r="D26" i="8"/>
  <c r="D23" i="8"/>
  <c r="D20" i="8"/>
  <c r="D17" i="8"/>
  <c r="D14" i="8"/>
  <c r="C26" i="8"/>
  <c r="C10" i="8"/>
  <c r="G9" i="8"/>
  <c r="G33" i="8"/>
  <c r="G42" i="8"/>
  <c r="H9" i="8"/>
  <c r="H33" i="8"/>
  <c r="F42" i="8"/>
  <c r="E42" i="8"/>
  <c r="E54" i="8"/>
  <c r="H55" i="8"/>
  <c r="H34" i="8"/>
  <c r="H57" i="8"/>
  <c r="H35" i="8"/>
  <c r="H58" i="8"/>
  <c r="H56" i="8"/>
  <c r="G10" i="8"/>
  <c r="E14" i="8"/>
  <c r="H31" i="8"/>
  <c r="H30" i="8"/>
  <c r="H29" i="8"/>
  <c r="H28" i="8"/>
  <c r="H27" i="8"/>
  <c r="H26" i="8"/>
  <c r="H25" i="8"/>
  <c r="H24" i="8"/>
  <c r="H23" i="8"/>
  <c r="H22" i="8"/>
  <c r="H21" i="8"/>
  <c r="H20" i="8"/>
  <c r="H19" i="8"/>
  <c r="H18" i="8"/>
  <c r="H17" i="8"/>
  <c r="H16" i="8"/>
  <c r="H15" i="8"/>
  <c r="H14" i="8"/>
  <c r="H13" i="8"/>
  <c r="H11" i="8"/>
  <c r="H10" i="8"/>
</calcChain>
</file>

<file path=xl/comments1.xml><?xml version="1.0" encoding="utf-8"?>
<comments xmlns="http://schemas.openxmlformats.org/spreadsheetml/2006/main">
  <authors>
    <author>ЭкОтдел</author>
  </authors>
  <commentList>
    <comment ref="H52" authorId="0" shapeId="0">
      <text>
        <r>
          <rPr>
            <b/>
            <sz val="9"/>
            <color indexed="81"/>
            <rFont val="Tahoma"/>
            <family val="2"/>
            <charset val="204"/>
          </rPr>
          <t>ЭкОтдел:</t>
        </r>
        <r>
          <rPr>
            <sz val="9"/>
            <color indexed="81"/>
            <rFont val="Tahoma"/>
            <family val="2"/>
            <charset val="204"/>
          </rPr>
          <t xml:space="preserve">
с 01.08.16 г. исключить из договора(износ кабины) сделала перерасчет.</t>
        </r>
      </text>
    </comment>
  </commentList>
</comments>
</file>

<file path=xl/sharedStrings.xml><?xml version="1.0" encoding="utf-8"?>
<sst xmlns="http://schemas.openxmlformats.org/spreadsheetml/2006/main" count="184" uniqueCount="160">
  <si>
    <t>1</t>
  </si>
  <si>
    <t>2</t>
  </si>
  <si>
    <t>3</t>
  </si>
  <si>
    <t>4</t>
  </si>
  <si>
    <t>5</t>
  </si>
  <si>
    <t>6</t>
  </si>
  <si>
    <t>7</t>
  </si>
  <si>
    <t>8</t>
  </si>
  <si>
    <t>ИТОГО:</t>
  </si>
  <si>
    <t>Часть 1.</t>
  </si>
  <si>
    <t>Наименвание юридического лица</t>
  </si>
  <si>
    <t xml:space="preserve">                                                                ул.</t>
  </si>
  <si>
    <t>ФИО руководителя</t>
  </si>
  <si>
    <t>Козлов Владимир Петрович</t>
  </si>
  <si>
    <t>Свидетельство о гос регистрации юр лица</t>
  </si>
  <si>
    <t>Фактический и юридический адрес</t>
  </si>
  <si>
    <t>690005 г.Владивосток, ул. Светланская, 183</t>
  </si>
  <si>
    <t>Адрес электронной почты:</t>
  </si>
  <si>
    <t>Адрес официального сайта в сети "Интернет"</t>
  </si>
  <si>
    <t>Сведения о членстве в СРО</t>
  </si>
  <si>
    <t>не члены СРО</t>
  </si>
  <si>
    <t>2. Сведения об исполнителях работ по содержанию и обслуживанию дома:</t>
  </si>
  <si>
    <t>наименвание организации исполняющей работы</t>
  </si>
  <si>
    <t>адрес</t>
  </si>
  <si>
    <t>телефон диспетчерской службы</t>
  </si>
  <si>
    <t>ООО " Чистый двор"</t>
  </si>
  <si>
    <t>ул. Светланская, 183</t>
  </si>
  <si>
    <t>2-222-160</t>
  </si>
  <si>
    <t>Санитарное содержание дома: уборка придомовой территории, уборка лестничных клеток, уборка мусоропровода, уборка контейнерных площадок.</t>
  </si>
  <si>
    <t>Техническое обслуживание общего имущества:</t>
  </si>
  <si>
    <t>ООО " Эра"</t>
  </si>
  <si>
    <t>ул. Тунгусская, 8</t>
  </si>
  <si>
    <t>2-265-897</t>
  </si>
  <si>
    <t>2-269-530</t>
  </si>
  <si>
    <t>Техническое обслуживание лифтов:</t>
  </si>
  <si>
    <t>ООО " Лифт- ДВ"</t>
  </si>
  <si>
    <t>2-223-142</t>
  </si>
  <si>
    <t>Вывоз ТБО:</t>
  </si>
  <si>
    <t>ООО " Экологическое предприятие № 1"</t>
  </si>
  <si>
    <t>Год постройки</t>
  </si>
  <si>
    <t>Количество лифтов</t>
  </si>
  <si>
    <t>Количество этажей</t>
  </si>
  <si>
    <t>Количество подъездов</t>
  </si>
  <si>
    <t>Количество м/ проводов</t>
  </si>
  <si>
    <t>Площадь жилых помещений</t>
  </si>
  <si>
    <t>Площадь не жилых помещений</t>
  </si>
  <si>
    <t>Площадь мест общего пользования</t>
  </si>
  <si>
    <t xml:space="preserve">Аварийное обслуживание: (в рабочие дни с 8-00 до 17-00 часов; </t>
  </si>
  <si>
    <t xml:space="preserve"> праздничные и выходные дни- круглосуточно</t>
  </si>
  <si>
    <t>1.2 Санитарное содержание придом. территории</t>
  </si>
  <si>
    <t>1.5 Вывоз и утилизация ТБО</t>
  </si>
  <si>
    <t>1.6 Тех. Обслуживание лифтов</t>
  </si>
  <si>
    <t>2.Текущий ремонт, всего:</t>
  </si>
  <si>
    <t>5. Услуги паспортного стола</t>
  </si>
  <si>
    <t>Часть 3</t>
  </si>
  <si>
    <t>1. Случаи снижения платы за качество оказываемых  услуг:</t>
  </si>
  <si>
    <t xml:space="preserve"> ООО "Управляющая компания Ленинского района"</t>
  </si>
  <si>
    <t>3. Техническая характеристика дома:</t>
  </si>
  <si>
    <t xml:space="preserve">                       об исполнении договора управления многоквартирным домом </t>
  </si>
  <si>
    <t>1.Сведения об Управляющей компании Ленинского района</t>
  </si>
  <si>
    <t>1.1 Обслуж. общедом. коммуникаций</t>
  </si>
  <si>
    <t>1.3 Сан содерж. л/клеток</t>
  </si>
  <si>
    <t>в т.ч. услуги по управлению, налоги</t>
  </si>
  <si>
    <t xml:space="preserve">     uk-lr.ru</t>
  </si>
  <si>
    <t>1970 год</t>
  </si>
  <si>
    <t>нет</t>
  </si>
  <si>
    <t>Наименование работ</t>
  </si>
  <si>
    <t>период</t>
  </si>
  <si>
    <t>количество</t>
  </si>
  <si>
    <t>сумма снижения, руб.</t>
  </si>
  <si>
    <t>Вид услуги</t>
  </si>
  <si>
    <t>Тех обслуживание лифтов</t>
  </si>
  <si>
    <t xml:space="preserve">                                     ПЕРЕЧЕНЬ УСЛУГ</t>
  </si>
  <si>
    <t>тариф</t>
  </si>
  <si>
    <t>Остат (+) долг (-)          на нач отчет периода</t>
  </si>
  <si>
    <t>Выставлено в квитанциях</t>
  </si>
  <si>
    <t>Факт оплаты</t>
  </si>
  <si>
    <t>Выполнены работы</t>
  </si>
  <si>
    <t>Остат (+) долг (-)          на конец отчет периода</t>
  </si>
  <si>
    <t>1.Содержание жилья, Всего</t>
  </si>
  <si>
    <t>в том числе: услуги подрядчиков</t>
  </si>
  <si>
    <t>услуги по управлению</t>
  </si>
  <si>
    <t>Расшифровка статьи "Содержание жилья" по видам услуг</t>
  </si>
  <si>
    <t>в том числе: на текущий ремонт</t>
  </si>
  <si>
    <t>2. Количество случаев снижения платы за коммунальные услуги</t>
  </si>
  <si>
    <t>адрес:</t>
  </si>
  <si>
    <t>СЦО</t>
  </si>
  <si>
    <t>ГВС</t>
  </si>
  <si>
    <t>ХВС</t>
  </si>
  <si>
    <t>СЦО л/кл</t>
  </si>
  <si>
    <t>Генеральный директор</t>
  </si>
  <si>
    <t>ООО "Управляющая компания</t>
  </si>
  <si>
    <t>Ленинского района"</t>
  </si>
  <si>
    <t>В.П.Козлов</t>
  </si>
  <si>
    <t>ИСП.</t>
  </si>
  <si>
    <t>Произв. отдел - 222-03-88</t>
  </si>
  <si>
    <t>Экономич. отдел - 226 -54- 17</t>
  </si>
  <si>
    <t>Санитар. отдел -222- 21- 60</t>
  </si>
  <si>
    <t>серия 25 № 01277949 от 27 апреля 2005 года</t>
  </si>
  <si>
    <t>1.4 Сан. Обслуж. м/проводов</t>
  </si>
  <si>
    <t>договор управления</t>
  </si>
  <si>
    <t>№ 5 по ул. Ивановской</t>
  </si>
  <si>
    <t>12 этажей</t>
  </si>
  <si>
    <t>1 подъезд</t>
  </si>
  <si>
    <t>2 лифта</t>
  </si>
  <si>
    <t>1 м/провод</t>
  </si>
  <si>
    <t xml:space="preserve">                                             0 1 июля 2006 г</t>
  </si>
  <si>
    <t>Ивановская,5</t>
  </si>
  <si>
    <t xml:space="preserve">Контактные телефоны: </t>
  </si>
  <si>
    <t>приемная</t>
  </si>
  <si>
    <t xml:space="preserve">    2-266-571</t>
  </si>
  <si>
    <t>юридический отдел</t>
  </si>
  <si>
    <t xml:space="preserve">    2-223-647 </t>
  </si>
  <si>
    <t>производственный отдел</t>
  </si>
  <si>
    <t xml:space="preserve">    2-220-388</t>
  </si>
  <si>
    <t>экономический отдел</t>
  </si>
  <si>
    <t xml:space="preserve">    2-265-417</t>
  </si>
  <si>
    <t>гл.инженер</t>
  </si>
  <si>
    <t xml:space="preserve">    2-205-087</t>
  </si>
  <si>
    <t>санитарный отдел</t>
  </si>
  <si>
    <t xml:space="preserve">    2-222-160</t>
  </si>
  <si>
    <t>гл.энергетик, инж.по лифтам</t>
  </si>
  <si>
    <t xml:space="preserve">    2-223-142</t>
  </si>
  <si>
    <t>uklr2006@mail.ru</t>
  </si>
  <si>
    <t>обязательное страхование лифтов</t>
  </si>
  <si>
    <t>Часть 4.</t>
  </si>
  <si>
    <t xml:space="preserve">ул. Тунгусская, 8 </t>
  </si>
  <si>
    <t>итого по дому:</t>
  </si>
  <si>
    <t>прочие работы и услуги</t>
  </si>
  <si>
    <t>количество проживающих</t>
  </si>
  <si>
    <t>сумма, т.р.</t>
  </si>
  <si>
    <t>Часть 2.( форма 2.8 стандарта раскрытия информации)</t>
  </si>
  <si>
    <t>переплата потребителями</t>
  </si>
  <si>
    <t>задолженность потребителей</t>
  </si>
  <si>
    <t>Всего д/средств с учетом остатков</t>
  </si>
  <si>
    <t>Ресо-Гарантия</t>
  </si>
  <si>
    <t>3.Коммунальные услуги, всего:</t>
  </si>
  <si>
    <t xml:space="preserve">в том числе: </t>
  </si>
  <si>
    <t xml:space="preserve">ХВС на содержание ОИ МКД </t>
  </si>
  <si>
    <t xml:space="preserve">ГВС на содержание ОИ МКД </t>
  </si>
  <si>
    <t xml:space="preserve">эл.энергия на содержание ОИ МКД </t>
  </si>
  <si>
    <t>отведение сточных вод</t>
  </si>
  <si>
    <t>79 чел</t>
  </si>
  <si>
    <t>Предложение Управляющей компании: ремонт системы электроснабжения с установкой энергосберегающих светильников.</t>
  </si>
  <si>
    <t xml:space="preserve">                       Отчет ООО "Управляющей компании Ленинского района"  за 2018 г.</t>
  </si>
  <si>
    <t>ООО " ВостокМегаполис"</t>
  </si>
  <si>
    <t>1.Отчет об исполнении договора управления за 2018 г.(тыс.р.)</t>
  </si>
  <si>
    <t>переходящие остатки д/ср-в на начало 01.01. 2018 г.</t>
  </si>
  <si>
    <t xml:space="preserve"> начисления и фактическое поступление средств по статьям затрат за 2018 г.(тыс.р.)</t>
  </si>
  <si>
    <t>переходящие остатки д/ср-в на конец  2018 г.</t>
  </si>
  <si>
    <t>3. Перечень работ, выполненных по статье " текущий ремонт"  в 2018 году.</t>
  </si>
  <si>
    <t>санитарная обрезка деревьев</t>
  </si>
  <si>
    <t>компл</t>
  </si>
  <si>
    <t>Вертикаль</t>
  </si>
  <si>
    <t>1. Телекоммуникации (ОктопусНет)</t>
  </si>
  <si>
    <t>2.Реклама в лифтах, в т.ч.</t>
  </si>
  <si>
    <t xml:space="preserve"> </t>
  </si>
  <si>
    <t xml:space="preserve">План по статье "текущий ремонт" на 2019 год.  </t>
  </si>
  <si>
    <t>Для формирования плана текущего ремонта на 2019 год необходим протокол общего собрания собственников с решением о производстве определенного вида работ.</t>
  </si>
  <si>
    <r>
      <t xml:space="preserve">ИСХ № </t>
    </r>
    <r>
      <rPr>
        <b/>
        <u/>
        <sz val="9"/>
        <color theme="1"/>
        <rFont val="Calibri"/>
        <family val="2"/>
        <charset val="204"/>
        <scheme val="minor"/>
      </rPr>
      <t xml:space="preserve">  84/01 от 21.01.2019 года.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</si>
</sst>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&quot;р.&quot;;[Red]\-#,##0&quot;р.&quot;"/>
    <numFmt numFmtId="165" formatCode="0.00;[Red]0.00"/>
  </numFmts>
  <fonts count="20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b/>
      <u/>
      <sz val="9"/>
      <color theme="1"/>
      <name val="Calibri"/>
      <family val="2"/>
      <charset val="204"/>
      <scheme val="minor"/>
    </font>
    <font>
      <sz val="9"/>
      <color theme="10"/>
      <name val="Calibri"/>
      <family val="2"/>
      <charset val="204"/>
    </font>
    <font>
      <sz val="9"/>
      <name val="Arial"/>
      <family val="2"/>
      <charset val="204"/>
    </font>
    <font>
      <sz val="9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71">
    <xf numFmtId="0" fontId="0" fillId="0" borderId="0" xfId="0"/>
    <xf numFmtId="0" fontId="1" fillId="0" borderId="0" xfId="1"/>
    <xf numFmtId="0" fontId="2" fillId="0" borderId="0" xfId="1" applyFont="1"/>
    <xf numFmtId="0" fontId="0" fillId="0" borderId="0" xfId="0" applyFill="1"/>
    <xf numFmtId="0" fontId="4" fillId="0" borderId="0" xfId="0" applyFont="1"/>
    <xf numFmtId="0" fontId="0" fillId="0" borderId="0" xfId="0" applyFill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10" xfId="1" applyFont="1" applyFill="1" applyBorder="1" applyAlignment="1">
      <alignment horizontal="left"/>
    </xf>
    <xf numFmtId="0" fontId="3" fillId="0" borderId="3" xfId="0" applyFont="1" applyBorder="1" applyAlignment="1">
      <alignment horizontal="center" wrapText="1"/>
    </xf>
    <xf numFmtId="0" fontId="3" fillId="0" borderId="2" xfId="0" applyFont="1" applyBorder="1"/>
    <xf numFmtId="0" fontId="3" fillId="0" borderId="0" xfId="0" applyFont="1" applyBorder="1"/>
    <xf numFmtId="49" fontId="10" fillId="0" borderId="1" xfId="1" applyNumberFormat="1" applyFont="1" applyFill="1" applyBorder="1" applyAlignment="1">
      <alignment horizontal="center"/>
    </xf>
    <xf numFmtId="0" fontId="10" fillId="0" borderId="1" xfId="1" applyFont="1" applyFill="1" applyBorder="1"/>
    <xf numFmtId="0" fontId="3" fillId="0" borderId="2" xfId="0" applyFont="1" applyFill="1" applyBorder="1"/>
    <xf numFmtId="0" fontId="10" fillId="0" borderId="1" xfId="1" applyFont="1" applyFill="1" applyBorder="1" applyAlignment="1">
      <alignment wrapText="1"/>
    </xf>
    <xf numFmtId="0" fontId="11" fillId="0" borderId="10" xfId="1" applyFont="1" applyFill="1" applyBorder="1" applyAlignment="1">
      <alignment horizontal="left"/>
    </xf>
    <xf numFmtId="0" fontId="10" fillId="0" borderId="10" xfId="1" applyFont="1" applyFill="1" applyBorder="1" applyAlignment="1">
      <alignment horizontal="left"/>
    </xf>
    <xf numFmtId="0" fontId="3" fillId="0" borderId="1" xfId="0" applyFont="1" applyBorder="1" applyAlignment="1">
      <alignment horizontal="center" wrapText="1"/>
    </xf>
    <xf numFmtId="0" fontId="3" fillId="0" borderId="0" xfId="0" applyFont="1"/>
    <xf numFmtId="0" fontId="9" fillId="0" borderId="0" xfId="0" applyFont="1"/>
    <xf numFmtId="0" fontId="12" fillId="0" borderId="0" xfId="0" applyFont="1"/>
    <xf numFmtId="0" fontId="7" fillId="0" borderId="0" xfId="0" applyFont="1"/>
    <xf numFmtId="0" fontId="6" fillId="0" borderId="0" xfId="0" applyFont="1"/>
    <xf numFmtId="0" fontId="8" fillId="0" borderId="0" xfId="0" applyFont="1"/>
    <xf numFmtId="49" fontId="10" fillId="0" borderId="10" xfId="1" applyNumberFormat="1" applyFont="1" applyFill="1" applyBorder="1" applyAlignment="1">
      <alignment horizontal="center"/>
    </xf>
    <xf numFmtId="0" fontId="10" fillId="0" borderId="10" xfId="1" applyFont="1" applyFill="1" applyBorder="1"/>
    <xf numFmtId="0" fontId="10" fillId="0" borderId="1" xfId="1" applyFont="1" applyFill="1" applyBorder="1" applyAlignment="1"/>
    <xf numFmtId="0" fontId="3" fillId="0" borderId="0" xfId="0" applyFont="1" applyBorder="1" applyAlignment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7" xfId="1" applyFont="1" applyFill="1" applyBorder="1" applyAlignment="1">
      <alignment horizontal="left" wrapText="1"/>
    </xf>
    <xf numFmtId="0" fontId="11" fillId="0" borderId="8" xfId="1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17" fontId="6" fillId="0" borderId="1" xfId="0" applyNumberFormat="1" applyFont="1" applyBorder="1" applyAlignment="1">
      <alignment horizontal="center"/>
    </xf>
    <xf numFmtId="165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/>
    <xf numFmtId="0" fontId="0" fillId="0" borderId="0" xfId="0" applyAlignment="1">
      <alignment horizontal="center"/>
    </xf>
    <xf numFmtId="0" fontId="9" fillId="0" borderId="1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left"/>
    </xf>
    <xf numFmtId="0" fontId="3" fillId="0" borderId="8" xfId="0" applyFont="1" applyFill="1" applyBorder="1" applyAlignment="1">
      <alignment horizontal="left"/>
    </xf>
    <xf numFmtId="0" fontId="3" fillId="0" borderId="8" xfId="0" applyFont="1" applyBorder="1"/>
    <xf numFmtId="0" fontId="6" fillId="0" borderId="0" xfId="0" applyFont="1" applyBorder="1" applyAlignment="1"/>
    <xf numFmtId="0" fontId="0" fillId="0" borderId="0" xfId="0" applyBorder="1" applyAlignment="1"/>
    <xf numFmtId="0" fontId="6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2" fillId="0" borderId="1" xfId="0" applyFont="1" applyBorder="1" applyAlignment="1"/>
    <xf numFmtId="0" fontId="4" fillId="0" borderId="1" xfId="0" applyFont="1" applyBorder="1" applyAlignment="1"/>
    <xf numFmtId="0" fontId="6" fillId="0" borderId="0" xfId="0" applyFont="1" applyAlignment="1">
      <alignment horizontal="center"/>
    </xf>
    <xf numFmtId="0" fontId="16" fillId="0" borderId="0" xfId="0" applyFont="1"/>
    <xf numFmtId="0" fontId="10" fillId="0" borderId="2" xfId="1" applyFont="1" applyFill="1" applyBorder="1" applyAlignment="1">
      <alignment horizontal="center"/>
    </xf>
    <xf numFmtId="0" fontId="10" fillId="0" borderId="8" xfId="1" applyFont="1" applyFill="1" applyBorder="1" applyAlignment="1">
      <alignment horizontal="center"/>
    </xf>
    <xf numFmtId="0" fontId="0" fillId="0" borderId="9" xfId="0" applyBorder="1" applyAlignment="1"/>
    <xf numFmtId="0" fontId="0" fillId="0" borderId="5" xfId="0" applyBorder="1" applyAlignment="1"/>
    <xf numFmtId="0" fontId="3" fillId="0" borderId="2" xfId="0" applyFont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3" fillId="0" borderId="2" xfId="0" applyFont="1" applyBorder="1" applyAlignment="1">
      <alignment horizontal="center" wrapText="1"/>
    </xf>
    <xf numFmtId="49" fontId="10" fillId="0" borderId="3" xfId="1" applyNumberFormat="1" applyFont="1" applyFill="1" applyBorder="1" applyAlignment="1">
      <alignment horizontal="center"/>
    </xf>
    <xf numFmtId="0" fontId="10" fillId="0" borderId="3" xfId="1" applyFont="1" applyFill="1" applyBorder="1" applyAlignment="1"/>
    <xf numFmtId="49" fontId="10" fillId="0" borderId="9" xfId="1" applyNumberFormat="1" applyFont="1" applyFill="1" applyBorder="1" applyAlignment="1">
      <alignment horizontal="center"/>
    </xf>
    <xf numFmtId="49" fontId="10" fillId="0" borderId="5" xfId="1" applyNumberFormat="1" applyFont="1" applyFill="1" applyBorder="1" applyAlignment="1">
      <alignment horizontal="center"/>
    </xf>
    <xf numFmtId="0" fontId="9" fillId="0" borderId="2" xfId="0" applyFont="1" applyFill="1" applyBorder="1" applyAlignment="1">
      <alignment horizontal="left"/>
    </xf>
    <xf numFmtId="0" fontId="9" fillId="0" borderId="8" xfId="0" applyFont="1" applyFill="1" applyBorder="1" applyAlignment="1">
      <alignment horizontal="left"/>
    </xf>
    <xf numFmtId="0" fontId="9" fillId="0" borderId="8" xfId="0" applyFont="1" applyBorder="1" applyAlignment="1">
      <alignment horizontal="center"/>
    </xf>
    <xf numFmtId="0" fontId="0" fillId="0" borderId="0" xfId="0" applyAlignment="1"/>
    <xf numFmtId="0" fontId="0" fillId="0" borderId="0" xfId="0" applyAlignment="1"/>
    <xf numFmtId="0" fontId="6" fillId="0" borderId="0" xfId="0" applyFont="1" applyAlignment="1"/>
    <xf numFmtId="0" fontId="16" fillId="0" borderId="1" xfId="0" applyFont="1" applyBorder="1" applyAlignment="1">
      <alignment horizontal="center"/>
    </xf>
    <xf numFmtId="0" fontId="16" fillId="0" borderId="1" xfId="0" applyFont="1" applyBorder="1" applyAlignment="1"/>
    <xf numFmtId="0" fontId="16" fillId="0" borderId="1" xfId="0" applyFont="1" applyBorder="1"/>
    <xf numFmtId="165" fontId="6" fillId="0" borderId="0" xfId="0" applyNumberFormat="1" applyFont="1"/>
    <xf numFmtId="164" fontId="3" fillId="0" borderId="1" xfId="0" applyNumberFormat="1" applyFont="1" applyBorder="1" applyAlignment="1">
      <alignment horizontal="center"/>
    </xf>
    <xf numFmtId="0" fontId="9" fillId="0" borderId="2" xfId="0" applyFont="1" applyFill="1" applyBorder="1" applyAlignment="1"/>
    <xf numFmtId="0" fontId="4" fillId="0" borderId="8" xfId="0" applyFont="1" applyBorder="1" applyAlignment="1"/>
    <xf numFmtId="0" fontId="0" fillId="0" borderId="1" xfId="0" applyBorder="1"/>
    <xf numFmtId="0" fontId="17" fillId="0" borderId="2" xfId="0" applyFont="1" applyBorder="1"/>
    <xf numFmtId="0" fontId="3" fillId="0" borderId="2" xfId="0" applyFont="1" applyBorder="1" applyAlignment="1">
      <alignment horizontal="center"/>
    </xf>
    <xf numFmtId="0" fontId="9" fillId="0" borderId="2" xfId="0" applyFont="1" applyFill="1" applyBorder="1" applyAlignment="1">
      <alignment horizontal="left"/>
    </xf>
    <xf numFmtId="0" fontId="4" fillId="0" borderId="8" xfId="0" applyFont="1" applyBorder="1" applyAlignment="1">
      <alignment horizontal="left"/>
    </xf>
    <xf numFmtId="0" fontId="9" fillId="0" borderId="2" xfId="0" applyFont="1" applyBorder="1" applyAlignment="1">
      <alignment horizontal="center"/>
    </xf>
    <xf numFmtId="0" fontId="0" fillId="0" borderId="7" xfId="0" applyBorder="1" applyAlignment="1">
      <alignment horizontal="left"/>
    </xf>
    <xf numFmtId="0" fontId="3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9" fillId="2" borderId="1" xfId="0" applyFont="1" applyFill="1" applyBorder="1" applyAlignment="1"/>
    <xf numFmtId="2" fontId="9" fillId="2" borderId="1" xfId="0" applyNumberFormat="1" applyFont="1" applyFill="1" applyBorder="1" applyAlignment="1">
      <alignment horizontal="center"/>
    </xf>
    <xf numFmtId="165" fontId="9" fillId="2" borderId="1" xfId="0" applyNumberFormat="1" applyFont="1" applyFill="1" applyBorder="1" applyAlignment="1">
      <alignment horizontal="center"/>
    </xf>
    <xf numFmtId="0" fontId="9" fillId="2" borderId="0" xfId="0" applyFont="1" applyFill="1" applyBorder="1" applyAlignment="1">
      <alignment wrapText="1"/>
    </xf>
    <xf numFmtId="0" fontId="0" fillId="2" borderId="0" xfId="0" applyFill="1" applyBorder="1" applyAlignment="1">
      <alignment wrapText="1"/>
    </xf>
    <xf numFmtId="0" fontId="9" fillId="2" borderId="0" xfId="0" applyFont="1" applyFill="1" applyBorder="1" applyAlignment="1"/>
    <xf numFmtId="2" fontId="9" fillId="2" borderId="0" xfId="0" applyNumberFormat="1" applyFont="1" applyFill="1" applyBorder="1" applyAlignment="1">
      <alignment horizontal="center"/>
    </xf>
    <xf numFmtId="165" fontId="9" fillId="2" borderId="0" xfId="0" applyNumberFormat="1" applyFont="1" applyFill="1" applyBorder="1" applyAlignment="1">
      <alignment horizontal="center"/>
    </xf>
    <xf numFmtId="2" fontId="9" fillId="2" borderId="0" xfId="0" applyNumberFormat="1" applyFont="1" applyFill="1" applyBorder="1"/>
    <xf numFmtId="2" fontId="3" fillId="0" borderId="1" xfId="0" applyNumberFormat="1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49" fontId="10" fillId="0" borderId="2" xfId="1" applyNumberFormat="1" applyFont="1" applyFill="1" applyBorder="1" applyAlignment="1">
      <alignment horizontal="center"/>
    </xf>
    <xf numFmtId="49" fontId="10" fillId="0" borderId="8" xfId="1" applyNumberFormat="1" applyFont="1" applyFill="1" applyBorder="1" applyAlignment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7" xfId="1" applyFont="1" applyFill="1" applyBorder="1" applyAlignment="1">
      <alignment horizontal="left" wrapText="1"/>
    </xf>
    <xf numFmtId="0" fontId="11" fillId="0" borderId="8" xfId="1" applyFont="1" applyFill="1" applyBorder="1" applyAlignment="1">
      <alignment horizontal="left" wrapText="1"/>
    </xf>
    <xf numFmtId="0" fontId="3" fillId="0" borderId="8" xfId="0" applyFont="1" applyBorder="1" applyAlignment="1">
      <alignment horizontal="center"/>
    </xf>
    <xf numFmtId="0" fontId="10" fillId="0" borderId="2" xfId="1" applyFont="1" applyFill="1" applyBorder="1" applyAlignment="1">
      <alignment horizontal="center"/>
    </xf>
    <xf numFmtId="0" fontId="10" fillId="0" borderId="8" xfId="1" applyFont="1" applyFill="1" applyBorder="1" applyAlignment="1">
      <alignment horizontal="center"/>
    </xf>
    <xf numFmtId="49" fontId="5" fillId="0" borderId="2" xfId="2" applyNumberFormat="1" applyFill="1" applyBorder="1" applyAlignment="1" applyProtection="1">
      <alignment horizontal="center"/>
    </xf>
    <xf numFmtId="49" fontId="15" fillId="0" borderId="8" xfId="1" applyNumberFormat="1" applyFont="1" applyFill="1" applyBorder="1" applyAlignment="1">
      <alignment horizontal="center"/>
    </xf>
    <xf numFmtId="49" fontId="14" fillId="0" borderId="2" xfId="2" applyNumberFormat="1" applyFont="1" applyFill="1" applyBorder="1" applyAlignment="1" applyProtection="1">
      <alignment horizontal="center"/>
    </xf>
    <xf numFmtId="49" fontId="14" fillId="0" borderId="8" xfId="2" applyNumberFormat="1" applyFont="1" applyFill="1" applyBorder="1" applyAlignment="1" applyProtection="1">
      <alignment horizontal="center"/>
    </xf>
    <xf numFmtId="0" fontId="6" fillId="0" borderId="2" xfId="0" applyFont="1" applyBorder="1" applyAlignment="1"/>
    <xf numFmtId="0" fontId="0" fillId="0" borderId="7" xfId="0" applyBorder="1" applyAlignment="1"/>
    <xf numFmtId="0" fontId="0" fillId="0" borderId="8" xfId="0" applyBorder="1" applyAlignment="1"/>
    <xf numFmtId="0" fontId="0" fillId="0" borderId="0" xfId="0" applyAlignment="1">
      <alignment wrapText="1"/>
    </xf>
    <xf numFmtId="0" fontId="3" fillId="0" borderId="2" xfId="0" applyFont="1" applyFill="1" applyBorder="1" applyAlignment="1">
      <alignment horizontal="left"/>
    </xf>
    <xf numFmtId="0" fontId="0" fillId="0" borderId="8" xfId="0" applyBorder="1" applyAlignment="1">
      <alignment horizontal="left"/>
    </xf>
    <xf numFmtId="0" fontId="9" fillId="0" borderId="2" xfId="0" applyFont="1" applyFill="1" applyBorder="1" applyAlignment="1">
      <alignment horizontal="left"/>
    </xf>
    <xf numFmtId="0" fontId="4" fillId="0" borderId="8" xfId="0" applyFont="1" applyBorder="1" applyAlignment="1">
      <alignment horizontal="left"/>
    </xf>
    <xf numFmtId="0" fontId="6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6" fillId="0" borderId="2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8" xfId="0" applyFont="1" applyBorder="1" applyAlignment="1">
      <alignment horizontal="center"/>
    </xf>
    <xf numFmtId="0" fontId="12" fillId="0" borderId="0" xfId="0" applyFont="1" applyAlignment="1"/>
    <xf numFmtId="0" fontId="0" fillId="0" borderId="0" xfId="0" applyAlignment="1"/>
    <xf numFmtId="0" fontId="9" fillId="2" borderId="7" xfId="0" applyFont="1" applyFill="1" applyBorder="1" applyAlignment="1">
      <alignment wrapText="1"/>
    </xf>
    <xf numFmtId="0" fontId="9" fillId="2" borderId="8" xfId="0" applyFont="1" applyFill="1" applyBorder="1" applyAlignment="1">
      <alignment wrapText="1"/>
    </xf>
    <xf numFmtId="0" fontId="0" fillId="2" borderId="8" xfId="0" applyFill="1" applyBorder="1" applyAlignment="1">
      <alignment wrapText="1"/>
    </xf>
    <xf numFmtId="164" fontId="3" fillId="0" borderId="3" xfId="0" applyNumberFormat="1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wrapText="1"/>
    </xf>
    <xf numFmtId="0" fontId="3" fillId="0" borderId="11" xfId="0" applyFont="1" applyBorder="1" applyAlignment="1">
      <alignment wrapText="1"/>
    </xf>
    <xf numFmtId="0" fontId="3" fillId="0" borderId="13" xfId="0" applyFont="1" applyBorder="1" applyAlignment="1">
      <alignment wrapText="1"/>
    </xf>
    <xf numFmtId="0" fontId="3" fillId="0" borderId="14" xfId="0" applyFont="1" applyBorder="1" applyAlignment="1">
      <alignment wrapText="1"/>
    </xf>
    <xf numFmtId="0" fontId="3" fillId="0" borderId="6" xfId="0" applyFont="1" applyBorder="1" applyAlignment="1">
      <alignment wrapText="1"/>
    </xf>
    <xf numFmtId="0" fontId="3" fillId="0" borderId="12" xfId="0" applyFont="1" applyBorder="1" applyAlignment="1">
      <alignment wrapText="1"/>
    </xf>
    <xf numFmtId="0" fontId="3" fillId="0" borderId="2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left" wrapText="1"/>
    </xf>
    <xf numFmtId="0" fontId="3" fillId="0" borderId="8" xfId="0" applyFont="1" applyBorder="1" applyAlignment="1">
      <alignment horizontal="left" wrapText="1"/>
    </xf>
    <xf numFmtId="0" fontId="3" fillId="0" borderId="2" xfId="0" applyFont="1" applyBorder="1" applyAlignment="1"/>
    <xf numFmtId="0" fontId="3" fillId="0" borderId="8" xfId="0" applyFont="1" applyBorder="1" applyAlignment="1"/>
    <xf numFmtId="0" fontId="9" fillId="0" borderId="2" xfId="0" applyFont="1" applyFill="1" applyBorder="1" applyAlignment="1"/>
    <xf numFmtId="0" fontId="4" fillId="0" borderId="8" xfId="0" applyFont="1" applyBorder="1" applyAlignment="1"/>
    <xf numFmtId="0" fontId="3" fillId="0" borderId="8" xfId="0" applyFont="1" applyFill="1" applyBorder="1" applyAlignment="1">
      <alignment horizontal="left" wrapText="1"/>
    </xf>
    <xf numFmtId="0" fontId="3" fillId="0" borderId="8" xfId="0" applyFont="1" applyFill="1" applyBorder="1" applyAlignment="1">
      <alignment horizontal="center"/>
    </xf>
    <xf numFmtId="0" fontId="3" fillId="0" borderId="3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9" fillId="0" borderId="3" xfId="0" applyFont="1" applyBorder="1" applyAlignment="1">
      <alignment horizontal="center" wrapText="1"/>
    </xf>
    <xf numFmtId="0" fontId="9" fillId="0" borderId="5" xfId="0" applyFont="1" applyBorder="1" applyAlignment="1">
      <alignment horizontal="center" wrapText="1"/>
    </xf>
    <xf numFmtId="0" fontId="9" fillId="0" borderId="2" xfId="0" applyFont="1" applyFill="1" applyBorder="1" applyAlignment="1">
      <alignment horizontal="center"/>
    </xf>
    <xf numFmtId="0" fontId="9" fillId="0" borderId="2" xfId="0" applyFont="1" applyFill="1" applyBorder="1" applyAlignment="1">
      <alignment wrapText="1"/>
    </xf>
    <xf numFmtId="0" fontId="0" fillId="0" borderId="8" xfId="0" applyBorder="1" applyAlignment="1">
      <alignment wrapText="1"/>
    </xf>
    <xf numFmtId="0" fontId="9" fillId="0" borderId="3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2" xfId="0" applyFont="1" applyBorder="1" applyAlignment="1">
      <alignment wrapText="1"/>
    </xf>
    <xf numFmtId="0" fontId="3" fillId="0" borderId="8" xfId="0" applyFont="1" applyBorder="1" applyAlignment="1">
      <alignment wrapText="1"/>
    </xf>
    <xf numFmtId="0" fontId="9" fillId="0" borderId="8" xfId="0" applyFont="1" applyFill="1" applyBorder="1" applyAlignment="1">
      <alignment horizontal="left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3" xfId="0" applyFont="1" applyBorder="1" applyAlignment="1">
      <alignment horizontal="center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uklr2006@mail.ru" TargetMode="External"/><Relationship Id="rId1" Type="http://schemas.openxmlformats.org/officeDocument/2006/relationships/hyperlink" Target="mailto:ukl2006@mail.ru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3"/>
  <sheetViews>
    <sheetView tabSelected="1" workbookViewId="0">
      <selection activeCell="A4" sqref="A4:XFD4"/>
    </sheetView>
  </sheetViews>
  <sheetFormatPr defaultRowHeight="15" x14ac:dyDescent="0.25"/>
  <cols>
    <col min="1" max="1" width="4.7109375" customWidth="1"/>
    <col min="2" max="2" width="26.5703125" customWidth="1"/>
    <col min="3" max="3" width="26.85546875" customWidth="1"/>
    <col min="4" max="4" width="27.28515625" customWidth="1"/>
    <col min="5" max="5" width="31.85546875" customWidth="1"/>
  </cols>
  <sheetData>
    <row r="1" spans="1:4" x14ac:dyDescent="0.25">
      <c r="A1" s="2" t="s">
        <v>144</v>
      </c>
      <c r="C1" s="1"/>
    </row>
    <row r="2" spans="1:4" ht="15" customHeight="1" x14ac:dyDescent="0.25">
      <c r="A2" s="2" t="s">
        <v>58</v>
      </c>
      <c r="C2" s="4"/>
    </row>
    <row r="3" spans="1:4" ht="15.75" x14ac:dyDescent="0.25">
      <c r="B3" s="4" t="s">
        <v>11</v>
      </c>
      <c r="C3" s="24" t="s">
        <v>101</v>
      </c>
    </row>
    <row r="4" spans="1:4" ht="14.25" customHeight="1" x14ac:dyDescent="0.25">
      <c r="A4" s="22" t="s">
        <v>159</v>
      </c>
      <c r="C4" s="4"/>
    </row>
    <row r="5" spans="1:4" ht="15" customHeight="1" x14ac:dyDescent="0.25">
      <c r="A5" s="4" t="s">
        <v>9</v>
      </c>
      <c r="C5" s="4"/>
    </row>
    <row r="6" spans="1:4" s="23" customFormat="1" ht="12.75" customHeight="1" x14ac:dyDescent="0.25">
      <c r="A6" s="4" t="s">
        <v>59</v>
      </c>
      <c r="C6" s="21"/>
    </row>
    <row r="7" spans="1:4" s="23" customFormat="1" ht="12.75" customHeight="1" x14ac:dyDescent="0.2">
      <c r="A7" s="21"/>
      <c r="C7" s="21"/>
    </row>
    <row r="8" spans="1:4" s="3" customFormat="1" ht="15" customHeight="1" x14ac:dyDescent="0.25">
      <c r="A8" s="12" t="s">
        <v>0</v>
      </c>
      <c r="B8" s="13" t="s">
        <v>10</v>
      </c>
      <c r="C8" s="27" t="s">
        <v>56</v>
      </c>
      <c r="D8" s="14"/>
    </row>
    <row r="9" spans="1:4" s="3" customFormat="1" ht="12" customHeight="1" x14ac:dyDescent="0.25">
      <c r="A9" s="12" t="s">
        <v>1</v>
      </c>
      <c r="B9" s="13" t="s">
        <v>12</v>
      </c>
      <c r="C9" s="111" t="s">
        <v>13</v>
      </c>
      <c r="D9" s="112"/>
    </row>
    <row r="10" spans="1:4" s="3" customFormat="1" ht="24" customHeight="1" x14ac:dyDescent="0.25">
      <c r="A10" s="12" t="s">
        <v>2</v>
      </c>
      <c r="B10" s="15" t="s">
        <v>14</v>
      </c>
      <c r="C10" s="105" t="s">
        <v>98</v>
      </c>
      <c r="D10" s="106"/>
    </row>
    <row r="11" spans="1:4" s="3" customFormat="1" ht="15" customHeight="1" x14ac:dyDescent="0.25">
      <c r="A11" s="12" t="s">
        <v>3</v>
      </c>
      <c r="B11" s="13" t="s">
        <v>15</v>
      </c>
      <c r="C11" s="111" t="s">
        <v>16</v>
      </c>
      <c r="D11" s="112"/>
    </row>
    <row r="12" spans="1:4" s="3" customFormat="1" ht="15" customHeight="1" x14ac:dyDescent="0.25">
      <c r="A12" s="66" t="s">
        <v>4</v>
      </c>
      <c r="B12" s="67" t="s">
        <v>108</v>
      </c>
      <c r="C12" s="58" t="s">
        <v>109</v>
      </c>
      <c r="D12" s="59" t="s">
        <v>110</v>
      </c>
    </row>
    <row r="13" spans="1:4" s="3" customFormat="1" ht="15" customHeight="1" x14ac:dyDescent="0.25">
      <c r="A13" s="68"/>
      <c r="B13" s="60"/>
      <c r="C13" s="58" t="s">
        <v>111</v>
      </c>
      <c r="D13" s="59" t="s">
        <v>112</v>
      </c>
    </row>
    <row r="14" spans="1:4" s="3" customFormat="1" ht="15" customHeight="1" x14ac:dyDescent="0.25">
      <c r="A14" s="68"/>
      <c r="B14" s="60"/>
      <c r="C14" s="58" t="s">
        <v>113</v>
      </c>
      <c r="D14" s="59" t="s">
        <v>114</v>
      </c>
    </row>
    <row r="15" spans="1:4" s="3" customFormat="1" ht="15" customHeight="1" x14ac:dyDescent="0.25">
      <c r="A15" s="68"/>
      <c r="B15" s="60"/>
      <c r="C15" s="58" t="s">
        <v>115</v>
      </c>
      <c r="D15" s="59" t="s">
        <v>116</v>
      </c>
    </row>
    <row r="16" spans="1:4" s="3" customFormat="1" ht="15" customHeight="1" x14ac:dyDescent="0.25">
      <c r="A16" s="68"/>
      <c r="B16" s="60"/>
      <c r="C16" s="58" t="s">
        <v>117</v>
      </c>
      <c r="D16" s="59" t="s">
        <v>118</v>
      </c>
    </row>
    <row r="17" spans="1:4" s="3" customFormat="1" ht="15" customHeight="1" x14ac:dyDescent="0.25">
      <c r="A17" s="68"/>
      <c r="B17" s="60"/>
      <c r="C17" s="58" t="s">
        <v>119</v>
      </c>
      <c r="D17" s="59" t="s">
        <v>120</v>
      </c>
    </row>
    <row r="18" spans="1:4" s="3" customFormat="1" ht="15" customHeight="1" x14ac:dyDescent="0.25">
      <c r="A18" s="69"/>
      <c r="B18" s="61"/>
      <c r="C18" s="58" t="s">
        <v>121</v>
      </c>
      <c r="D18" s="59" t="s">
        <v>122</v>
      </c>
    </row>
    <row r="19" spans="1:4" s="3" customFormat="1" ht="14.25" customHeight="1" x14ac:dyDescent="0.25">
      <c r="A19" s="12" t="s">
        <v>5</v>
      </c>
      <c r="B19" s="13" t="s">
        <v>17</v>
      </c>
      <c r="C19" s="113" t="s">
        <v>123</v>
      </c>
      <c r="D19" s="114"/>
    </row>
    <row r="20" spans="1:4" s="3" customFormat="1" x14ac:dyDescent="0.25">
      <c r="A20" s="12" t="s">
        <v>6</v>
      </c>
      <c r="B20" s="13" t="s">
        <v>18</v>
      </c>
      <c r="C20" s="115" t="s">
        <v>63</v>
      </c>
      <c r="D20" s="116"/>
    </row>
    <row r="21" spans="1:4" s="3" customFormat="1" ht="16.5" customHeight="1" x14ac:dyDescent="0.25">
      <c r="A21" s="12" t="s">
        <v>7</v>
      </c>
      <c r="B21" s="13" t="s">
        <v>19</v>
      </c>
      <c r="C21" s="105" t="s">
        <v>20</v>
      </c>
      <c r="D21" s="106"/>
    </row>
    <row r="22" spans="1:4" s="3" customFormat="1" ht="16.5" customHeight="1" x14ac:dyDescent="0.25">
      <c r="A22" s="25"/>
      <c r="B22" s="26"/>
      <c r="C22" s="25"/>
      <c r="D22" s="25"/>
    </row>
    <row r="23" spans="1:4" s="5" customFormat="1" ht="15.75" customHeight="1" x14ac:dyDescent="0.25">
      <c r="A23" s="8" t="s">
        <v>21</v>
      </c>
      <c r="B23" s="17"/>
      <c r="C23" s="17"/>
      <c r="D23" s="17"/>
    </row>
    <row r="24" spans="1:4" s="5" customFormat="1" ht="15.75" customHeight="1" x14ac:dyDescent="0.25">
      <c r="A24" s="16"/>
      <c r="B24" s="17"/>
      <c r="C24" s="17"/>
      <c r="D24" s="17"/>
    </row>
    <row r="25" spans="1:4" ht="21.75" customHeight="1" x14ac:dyDescent="0.25">
      <c r="A25" s="6"/>
      <c r="B25" s="18" t="s">
        <v>22</v>
      </c>
      <c r="C25" s="7" t="s">
        <v>23</v>
      </c>
      <c r="D25" s="9" t="s">
        <v>24</v>
      </c>
    </row>
    <row r="26" spans="1:4" s="5" customFormat="1" ht="28.5" customHeight="1" x14ac:dyDescent="0.25">
      <c r="A26" s="107" t="s">
        <v>28</v>
      </c>
      <c r="B26" s="108"/>
      <c r="C26" s="108"/>
      <c r="D26" s="109"/>
    </row>
    <row r="27" spans="1:4" s="5" customFormat="1" ht="15" customHeight="1" x14ac:dyDescent="0.25">
      <c r="A27" s="29"/>
      <c r="B27" s="30"/>
      <c r="C27" s="30"/>
      <c r="D27" s="31"/>
    </row>
    <row r="28" spans="1:4" ht="13.5" customHeight="1" x14ac:dyDescent="0.25">
      <c r="A28" s="7">
        <v>1</v>
      </c>
      <c r="B28" s="6" t="s">
        <v>25</v>
      </c>
      <c r="C28" s="6" t="s">
        <v>26</v>
      </c>
      <c r="D28" s="6" t="s">
        <v>27</v>
      </c>
    </row>
    <row r="29" spans="1:4" x14ac:dyDescent="0.25">
      <c r="A29" s="20" t="s">
        <v>29</v>
      </c>
      <c r="B29" s="19"/>
      <c r="C29" s="19"/>
      <c r="D29" s="19"/>
    </row>
    <row r="30" spans="1:4" ht="12.75" customHeight="1" x14ac:dyDescent="0.25">
      <c r="A30" s="7">
        <v>1</v>
      </c>
      <c r="B30" s="6" t="s">
        <v>30</v>
      </c>
      <c r="C30" s="6" t="s">
        <v>31</v>
      </c>
      <c r="D30" s="10" t="s">
        <v>32</v>
      </c>
    </row>
    <row r="31" spans="1:4" x14ac:dyDescent="0.25">
      <c r="A31" s="20" t="s">
        <v>47</v>
      </c>
      <c r="B31" s="19"/>
      <c r="C31" s="19"/>
      <c r="D31" s="19"/>
    </row>
    <row r="32" spans="1:4" ht="13.5" customHeight="1" x14ac:dyDescent="0.25">
      <c r="A32" s="20" t="s">
        <v>48</v>
      </c>
      <c r="B32" s="19"/>
      <c r="C32" s="19"/>
      <c r="D32" s="19"/>
    </row>
    <row r="33" spans="1:4" ht="12" customHeight="1" x14ac:dyDescent="0.25">
      <c r="A33" s="7">
        <v>1</v>
      </c>
      <c r="B33" s="6" t="s">
        <v>145</v>
      </c>
      <c r="C33" s="6" t="s">
        <v>126</v>
      </c>
      <c r="D33" s="10" t="s">
        <v>33</v>
      </c>
    </row>
    <row r="34" spans="1:4" x14ac:dyDescent="0.25">
      <c r="A34" s="20" t="s">
        <v>34</v>
      </c>
      <c r="B34" s="19"/>
      <c r="C34" s="19"/>
      <c r="D34" s="19"/>
    </row>
    <row r="35" spans="1:4" ht="14.25" customHeight="1" x14ac:dyDescent="0.25">
      <c r="A35" s="7">
        <v>1</v>
      </c>
      <c r="B35" s="6" t="s">
        <v>35</v>
      </c>
      <c r="C35" s="6" t="s">
        <v>26</v>
      </c>
      <c r="D35" s="6" t="s">
        <v>36</v>
      </c>
    </row>
    <row r="36" spans="1:4" ht="13.5" customHeight="1" x14ac:dyDescent="0.25">
      <c r="A36" s="20" t="s">
        <v>37</v>
      </c>
      <c r="B36" s="19"/>
      <c r="C36" s="19"/>
      <c r="D36" s="19"/>
    </row>
    <row r="37" spans="1:4" x14ac:dyDescent="0.25">
      <c r="A37" s="7">
        <v>1</v>
      </c>
      <c r="B37" s="6" t="s">
        <v>38</v>
      </c>
      <c r="C37" s="6" t="s">
        <v>26</v>
      </c>
      <c r="D37" s="6" t="s">
        <v>27</v>
      </c>
    </row>
    <row r="38" spans="1:4" x14ac:dyDescent="0.25">
      <c r="A38" s="28"/>
      <c r="B38" s="11"/>
      <c r="C38" s="11"/>
      <c r="D38" s="11"/>
    </row>
    <row r="39" spans="1:4" x14ac:dyDescent="0.25">
      <c r="A39" s="4" t="s">
        <v>57</v>
      </c>
      <c r="B39" s="19"/>
      <c r="C39" s="19"/>
      <c r="D39" s="19"/>
    </row>
    <row r="40" spans="1:4" x14ac:dyDescent="0.25">
      <c r="A40" s="7">
        <v>1</v>
      </c>
      <c r="B40" s="6" t="s">
        <v>39</v>
      </c>
      <c r="C40" s="103" t="s">
        <v>64</v>
      </c>
      <c r="D40" s="110"/>
    </row>
    <row r="41" spans="1:4" x14ac:dyDescent="0.25">
      <c r="A41" s="7">
        <v>2</v>
      </c>
      <c r="B41" s="6" t="s">
        <v>41</v>
      </c>
      <c r="C41" s="103" t="s">
        <v>102</v>
      </c>
      <c r="D41" s="110"/>
    </row>
    <row r="42" spans="1:4" ht="15" customHeight="1" x14ac:dyDescent="0.25">
      <c r="A42" s="7">
        <v>3</v>
      </c>
      <c r="B42" s="6" t="s">
        <v>42</v>
      </c>
      <c r="C42" s="103" t="s">
        <v>103</v>
      </c>
      <c r="D42" s="104"/>
    </row>
    <row r="43" spans="1:4" x14ac:dyDescent="0.25">
      <c r="A43" s="7">
        <v>4</v>
      </c>
      <c r="B43" s="6" t="s">
        <v>40</v>
      </c>
      <c r="C43" s="103" t="s">
        <v>104</v>
      </c>
      <c r="D43" s="104"/>
    </row>
    <row r="44" spans="1:4" x14ac:dyDescent="0.25">
      <c r="A44" s="7">
        <v>5</v>
      </c>
      <c r="B44" s="6" t="s">
        <v>43</v>
      </c>
      <c r="C44" s="103" t="s">
        <v>105</v>
      </c>
      <c r="D44" s="104"/>
    </row>
    <row r="45" spans="1:4" x14ac:dyDescent="0.25">
      <c r="A45" s="7">
        <v>6</v>
      </c>
      <c r="B45" s="6" t="s">
        <v>44</v>
      </c>
      <c r="C45" s="103">
        <v>2433.5</v>
      </c>
      <c r="D45" s="110"/>
    </row>
    <row r="46" spans="1:4" ht="15" customHeight="1" x14ac:dyDescent="0.25">
      <c r="A46" s="7">
        <v>7</v>
      </c>
      <c r="B46" s="6" t="s">
        <v>45</v>
      </c>
      <c r="C46" s="103" t="s">
        <v>65</v>
      </c>
      <c r="D46" s="110"/>
    </row>
    <row r="47" spans="1:4" x14ac:dyDescent="0.25">
      <c r="A47" s="7">
        <v>8</v>
      </c>
      <c r="B47" s="6" t="s">
        <v>46</v>
      </c>
      <c r="C47" s="103">
        <v>525.29999999999995</v>
      </c>
      <c r="D47" s="110"/>
    </row>
    <row r="48" spans="1:4" x14ac:dyDescent="0.25">
      <c r="A48" s="7">
        <v>9</v>
      </c>
      <c r="B48" s="6" t="s">
        <v>129</v>
      </c>
      <c r="C48" s="103" t="s">
        <v>142</v>
      </c>
      <c r="D48" s="110"/>
    </row>
    <row r="49" spans="1:4" x14ac:dyDescent="0.25">
      <c r="A49" s="76"/>
      <c r="B49" s="77" t="s">
        <v>100</v>
      </c>
      <c r="C49" s="78" t="s">
        <v>106</v>
      </c>
      <c r="D49" s="78"/>
    </row>
    <row r="50" spans="1:4" ht="15" customHeight="1" x14ac:dyDescent="0.25">
      <c r="A50" s="4"/>
    </row>
    <row r="51" spans="1:4" x14ac:dyDescent="0.25">
      <c r="A51" s="4"/>
    </row>
    <row r="53" spans="1:4" ht="15" customHeight="1" x14ac:dyDescent="0.25"/>
  </sheetData>
  <mergeCells count="16">
    <mergeCell ref="C48:D48"/>
    <mergeCell ref="C45:D45"/>
    <mergeCell ref="C46:D46"/>
    <mergeCell ref="C47:D47"/>
    <mergeCell ref="C44:D44"/>
    <mergeCell ref="C9:D9"/>
    <mergeCell ref="C10:D10"/>
    <mergeCell ref="C11:D11"/>
    <mergeCell ref="C19:D19"/>
    <mergeCell ref="C20:D20"/>
    <mergeCell ref="C43:D43"/>
    <mergeCell ref="C21:D21"/>
    <mergeCell ref="A26:D26"/>
    <mergeCell ref="C40:D40"/>
    <mergeCell ref="C41:D41"/>
    <mergeCell ref="C42:D42"/>
  </mergeCells>
  <hyperlinks>
    <hyperlink ref="C20" r:id="rId1" display="ukl2006@mail.ru"/>
    <hyperlink ref="C19" r:id="rId2"/>
  </hyperlinks>
  <pageMargins left="0.74" right="0" top="0.74803149606299213" bottom="0.75" header="0.31496062992125984" footer="0.31496062992125984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91"/>
  <sheetViews>
    <sheetView topLeftCell="A28" workbookViewId="0">
      <selection activeCell="J50" sqref="J50"/>
    </sheetView>
  </sheetViews>
  <sheetFormatPr defaultRowHeight="15" x14ac:dyDescent="0.25"/>
  <cols>
    <col min="1" max="1" width="15.85546875" customWidth="1"/>
    <col min="2" max="2" width="13.42578125" style="34" customWidth="1"/>
    <col min="3" max="3" width="8.5703125" style="34" customWidth="1"/>
    <col min="4" max="4" width="8.28515625" customWidth="1"/>
    <col min="5" max="5" width="9" customWidth="1"/>
    <col min="6" max="6" width="9.7109375" customWidth="1"/>
    <col min="7" max="7" width="9.85546875" customWidth="1"/>
    <col min="8" max="8" width="10.85546875" customWidth="1"/>
  </cols>
  <sheetData>
    <row r="1" spans="1:8" x14ac:dyDescent="0.25">
      <c r="A1" s="4" t="s">
        <v>131</v>
      </c>
      <c r="B1"/>
      <c r="C1" s="42"/>
      <c r="D1" s="42"/>
    </row>
    <row r="2" spans="1:8" ht="13.5" customHeight="1" x14ac:dyDescent="0.25">
      <c r="A2" s="4" t="s">
        <v>146</v>
      </c>
      <c r="B2"/>
      <c r="C2" s="42"/>
      <c r="D2" s="42"/>
    </row>
    <row r="3" spans="1:8" ht="56.25" customHeight="1" x14ac:dyDescent="0.25">
      <c r="A3" s="150" t="s">
        <v>72</v>
      </c>
      <c r="B3" s="151"/>
      <c r="C3" s="43" t="s">
        <v>73</v>
      </c>
      <c r="D3" s="32" t="s">
        <v>74</v>
      </c>
      <c r="E3" s="32" t="s">
        <v>75</v>
      </c>
      <c r="F3" s="32" t="s">
        <v>76</v>
      </c>
      <c r="G3" s="44" t="s">
        <v>77</v>
      </c>
      <c r="H3" s="32" t="s">
        <v>78</v>
      </c>
    </row>
    <row r="4" spans="1:8" ht="22.5" customHeight="1" x14ac:dyDescent="0.25">
      <c r="A4" s="159" t="s">
        <v>147</v>
      </c>
      <c r="B4" s="160"/>
      <c r="C4" s="43"/>
      <c r="D4" s="32">
        <v>408.28</v>
      </c>
      <c r="E4" s="32"/>
      <c r="F4" s="32"/>
      <c r="G4" s="44"/>
      <c r="H4" s="32"/>
    </row>
    <row r="5" spans="1:8" ht="18" customHeight="1" x14ac:dyDescent="0.25">
      <c r="A5" s="81" t="s">
        <v>132</v>
      </c>
      <c r="B5" s="82"/>
      <c r="C5" s="43"/>
      <c r="D5" s="32">
        <v>477.3</v>
      </c>
      <c r="E5" s="32"/>
      <c r="F5" s="32"/>
      <c r="G5" s="44"/>
      <c r="H5" s="32"/>
    </row>
    <row r="6" spans="1:8" ht="17.25" customHeight="1" x14ac:dyDescent="0.25">
      <c r="A6" s="81" t="s">
        <v>133</v>
      </c>
      <c r="B6" s="82"/>
      <c r="C6" s="43"/>
      <c r="D6" s="32">
        <v>-69.02</v>
      </c>
      <c r="E6" s="32"/>
      <c r="F6" s="32"/>
      <c r="G6" s="44"/>
      <c r="H6" s="32"/>
    </row>
    <row r="7" spans="1:8" ht="18" customHeight="1" x14ac:dyDescent="0.25">
      <c r="A7" s="158" t="s">
        <v>148</v>
      </c>
      <c r="B7" s="128"/>
      <c r="C7" s="128"/>
      <c r="D7" s="128"/>
      <c r="E7" s="128"/>
      <c r="F7" s="128"/>
      <c r="G7" s="128"/>
      <c r="H7" s="129"/>
    </row>
    <row r="8" spans="1:8" ht="15.75" customHeight="1" x14ac:dyDescent="0.25">
      <c r="A8" s="81"/>
      <c r="B8" s="82"/>
      <c r="C8" s="43"/>
      <c r="D8" s="32"/>
      <c r="E8" s="32"/>
      <c r="F8" s="32"/>
      <c r="G8" s="44"/>
      <c r="H8" s="32"/>
    </row>
    <row r="9" spans="1:8" ht="17.25" customHeight="1" x14ac:dyDescent="0.25">
      <c r="A9" s="150" t="s">
        <v>79</v>
      </c>
      <c r="B9" s="119"/>
      <c r="C9" s="36">
        <v>21.13</v>
      </c>
      <c r="D9" s="36">
        <v>-67.75</v>
      </c>
      <c r="E9" s="33">
        <f>E13+E16+E19+E22+E25+E28</f>
        <v>603.67999999999995</v>
      </c>
      <c r="F9" s="33">
        <f>F13+F16+F19+F22+F25+F28</f>
        <v>595.93999999999994</v>
      </c>
      <c r="G9" s="33">
        <f>G13+G16+G19+G22+G25+G28</f>
        <v>595.93999999999994</v>
      </c>
      <c r="H9" s="7">
        <f>F9-E9+D9</f>
        <v>-75.490000000000009</v>
      </c>
    </row>
    <row r="10" spans="1:8" x14ac:dyDescent="0.25">
      <c r="A10" s="45" t="s">
        <v>80</v>
      </c>
      <c r="B10" s="46"/>
      <c r="C10" s="7">
        <f>C9-C11</f>
        <v>19.02</v>
      </c>
      <c r="D10" s="7">
        <v>-60.95</v>
      </c>
      <c r="E10" s="101">
        <f>E9-E11</f>
        <v>543.3119999999999</v>
      </c>
      <c r="F10" s="101">
        <f>F9-F11</f>
        <v>536.346</v>
      </c>
      <c r="G10" s="7">
        <f>G9-G11</f>
        <v>539.34999999999991</v>
      </c>
      <c r="H10" s="7">
        <f t="shared" ref="H10:H11" si="0">F10-E10+D10</f>
        <v>-67.915999999999897</v>
      </c>
    </row>
    <row r="11" spans="1:8" x14ac:dyDescent="0.25">
      <c r="A11" s="145" t="s">
        <v>81</v>
      </c>
      <c r="B11" s="128"/>
      <c r="C11" s="7">
        <v>2.11</v>
      </c>
      <c r="D11" s="7">
        <v>-6.8</v>
      </c>
      <c r="E11" s="101">
        <f>E9*10%</f>
        <v>60.367999999999995</v>
      </c>
      <c r="F11" s="101">
        <f>F9*10%</f>
        <v>59.593999999999994</v>
      </c>
      <c r="G11" s="7">
        <v>56.59</v>
      </c>
      <c r="H11" s="7">
        <f t="shared" si="0"/>
        <v>-7.5740000000000007</v>
      </c>
    </row>
    <row r="12" spans="1:8" ht="12.75" customHeight="1" x14ac:dyDescent="0.25">
      <c r="A12" s="158" t="s">
        <v>82</v>
      </c>
      <c r="B12" s="118"/>
      <c r="C12" s="118"/>
      <c r="D12" s="118"/>
      <c r="E12" s="118"/>
      <c r="F12" s="118"/>
      <c r="G12" s="118"/>
      <c r="H12" s="119"/>
    </row>
    <row r="13" spans="1:8" x14ac:dyDescent="0.25">
      <c r="A13" s="146" t="s">
        <v>60</v>
      </c>
      <c r="B13" s="147"/>
      <c r="C13" s="36">
        <v>5.65</v>
      </c>
      <c r="D13" s="36">
        <v>-20.02</v>
      </c>
      <c r="E13" s="33">
        <v>162.97999999999999</v>
      </c>
      <c r="F13" s="33">
        <v>160.97</v>
      </c>
      <c r="G13" s="33">
        <v>160.97</v>
      </c>
      <c r="H13" s="7">
        <f t="shared" ref="H13:H31" si="1">F13-E13+D13</f>
        <v>-22.02999999999999</v>
      </c>
    </row>
    <row r="14" spans="1:8" x14ac:dyDescent="0.25">
      <c r="A14" s="45" t="s">
        <v>80</v>
      </c>
      <c r="B14" s="46"/>
      <c r="C14" s="7">
        <v>5.08</v>
      </c>
      <c r="D14" s="7">
        <f>D13-D15</f>
        <v>-18.02</v>
      </c>
      <c r="E14" s="101">
        <f>E13-E15</f>
        <v>146.68199999999999</v>
      </c>
      <c r="F14" s="101">
        <f>F13-F15</f>
        <v>144.87299999999999</v>
      </c>
      <c r="G14" s="101">
        <f>G13-G15</f>
        <v>144.87299999999999</v>
      </c>
      <c r="H14" s="7">
        <f t="shared" si="1"/>
        <v>-19.828999999999997</v>
      </c>
    </row>
    <row r="15" spans="1:8" x14ac:dyDescent="0.25">
      <c r="A15" s="145" t="s">
        <v>81</v>
      </c>
      <c r="B15" s="128"/>
      <c r="C15" s="7">
        <v>0.56999999999999995</v>
      </c>
      <c r="D15" s="7">
        <v>-2</v>
      </c>
      <c r="E15" s="101">
        <f>E13*10%</f>
        <v>16.297999999999998</v>
      </c>
      <c r="F15" s="101">
        <f>F13*10%</f>
        <v>16.097000000000001</v>
      </c>
      <c r="G15" s="101">
        <f>G13*10%</f>
        <v>16.097000000000001</v>
      </c>
      <c r="H15" s="7">
        <f t="shared" si="1"/>
        <v>-2.200999999999997</v>
      </c>
    </row>
    <row r="16" spans="1:8" ht="23.25" customHeight="1" x14ac:dyDescent="0.25">
      <c r="A16" s="146" t="s">
        <v>49</v>
      </c>
      <c r="B16" s="147"/>
      <c r="C16" s="36">
        <v>3.45</v>
      </c>
      <c r="D16" s="36">
        <v>-11.97</v>
      </c>
      <c r="E16" s="7">
        <v>99.52</v>
      </c>
      <c r="F16" s="7">
        <v>98.31</v>
      </c>
      <c r="G16" s="7">
        <v>98.31</v>
      </c>
      <c r="H16" s="7">
        <f t="shared" si="1"/>
        <v>-13.179999999999994</v>
      </c>
    </row>
    <row r="17" spans="1:8" x14ac:dyDescent="0.25">
      <c r="A17" s="45" t="s">
        <v>80</v>
      </c>
      <c r="B17" s="46"/>
      <c r="C17" s="7">
        <v>3.1</v>
      </c>
      <c r="D17" s="7">
        <f>D16-D18</f>
        <v>-10.770000000000001</v>
      </c>
      <c r="E17" s="101">
        <f>E16-E18</f>
        <v>89.567999999999998</v>
      </c>
      <c r="F17" s="101">
        <f>F16-F18</f>
        <v>88.478999999999999</v>
      </c>
      <c r="G17" s="101">
        <f>G16-G18</f>
        <v>88.478999999999999</v>
      </c>
      <c r="H17" s="7">
        <f t="shared" si="1"/>
        <v>-11.859</v>
      </c>
    </row>
    <row r="18" spans="1:8" ht="15" customHeight="1" x14ac:dyDescent="0.25">
      <c r="A18" s="145" t="s">
        <v>81</v>
      </c>
      <c r="B18" s="128"/>
      <c r="C18" s="7">
        <v>0.35</v>
      </c>
      <c r="D18" s="7">
        <v>-1.2</v>
      </c>
      <c r="E18" s="101">
        <f>E16*10%</f>
        <v>9.952</v>
      </c>
      <c r="F18" s="101">
        <f>F16*10%</f>
        <v>9.8310000000000013</v>
      </c>
      <c r="G18" s="101">
        <f>G16*10%</f>
        <v>9.8310000000000013</v>
      </c>
      <c r="H18" s="7">
        <f t="shared" si="1"/>
        <v>-1.3209999999999986</v>
      </c>
    </row>
    <row r="19" spans="1:8" ht="15.75" customHeight="1" x14ac:dyDescent="0.25">
      <c r="A19" s="146" t="s">
        <v>61</v>
      </c>
      <c r="B19" s="147"/>
      <c r="C19" s="43">
        <v>2.37</v>
      </c>
      <c r="D19" s="36">
        <v>-8.2899999999999991</v>
      </c>
      <c r="E19" s="33">
        <v>68.36</v>
      </c>
      <c r="F19" s="33">
        <v>67.53</v>
      </c>
      <c r="G19" s="33">
        <v>67.53</v>
      </c>
      <c r="H19" s="7">
        <f t="shared" si="1"/>
        <v>-9.1199999999999974</v>
      </c>
    </row>
    <row r="20" spans="1:8" ht="13.5" customHeight="1" x14ac:dyDescent="0.25">
      <c r="A20" s="45" t="s">
        <v>80</v>
      </c>
      <c r="B20" s="46"/>
      <c r="C20" s="7">
        <v>2.13</v>
      </c>
      <c r="D20" s="7">
        <f>D19-D21</f>
        <v>-7.4599999999999991</v>
      </c>
      <c r="E20" s="101">
        <f>E19-E21</f>
        <v>61.524000000000001</v>
      </c>
      <c r="F20" s="101">
        <f>F19-F21</f>
        <v>60.777000000000001</v>
      </c>
      <c r="G20" s="101">
        <f>G19-G21</f>
        <v>60.777000000000001</v>
      </c>
      <c r="H20" s="7">
        <f t="shared" si="1"/>
        <v>-8.206999999999999</v>
      </c>
    </row>
    <row r="21" spans="1:8" ht="12.75" customHeight="1" x14ac:dyDescent="0.25">
      <c r="A21" s="145" t="s">
        <v>81</v>
      </c>
      <c r="B21" s="128"/>
      <c r="C21" s="7">
        <v>0.24</v>
      </c>
      <c r="D21" s="7">
        <v>-0.83</v>
      </c>
      <c r="E21" s="101">
        <f>E19*10%</f>
        <v>6.8360000000000003</v>
      </c>
      <c r="F21" s="101">
        <f>F19*10%</f>
        <v>6.7530000000000001</v>
      </c>
      <c r="G21" s="101">
        <f>G19*10%</f>
        <v>6.7530000000000001</v>
      </c>
      <c r="H21" s="7">
        <f t="shared" si="1"/>
        <v>-0.91300000000000014</v>
      </c>
    </row>
    <row r="22" spans="1:8" x14ac:dyDescent="0.25">
      <c r="A22" s="146" t="s">
        <v>99</v>
      </c>
      <c r="B22" s="152"/>
      <c r="C22" s="35">
        <v>1.1100000000000001</v>
      </c>
      <c r="D22" s="35">
        <v>-3.85</v>
      </c>
      <c r="E22" s="7">
        <v>32.020000000000003</v>
      </c>
      <c r="F22" s="7">
        <v>31.63</v>
      </c>
      <c r="G22" s="7">
        <v>31.63</v>
      </c>
      <c r="H22" s="7">
        <f t="shared" si="1"/>
        <v>-4.2400000000000038</v>
      </c>
    </row>
    <row r="23" spans="1:8" ht="14.25" customHeight="1" x14ac:dyDescent="0.25">
      <c r="A23" s="45" t="s">
        <v>80</v>
      </c>
      <c r="B23" s="46"/>
      <c r="C23" s="7">
        <v>1</v>
      </c>
      <c r="D23" s="7">
        <f>D22-D24</f>
        <v>-3.47</v>
      </c>
      <c r="E23" s="101">
        <f>E22-E24</f>
        <v>28.818000000000001</v>
      </c>
      <c r="F23" s="101">
        <f>F22-F24</f>
        <v>28.466999999999999</v>
      </c>
      <c r="G23" s="101">
        <f>G22-G24</f>
        <v>28.466999999999999</v>
      </c>
      <c r="H23" s="7">
        <f t="shared" si="1"/>
        <v>-3.8210000000000028</v>
      </c>
    </row>
    <row r="24" spans="1:8" ht="14.25" customHeight="1" x14ac:dyDescent="0.25">
      <c r="A24" s="145" t="s">
        <v>81</v>
      </c>
      <c r="B24" s="153"/>
      <c r="C24" s="7">
        <v>0.11</v>
      </c>
      <c r="D24" s="7">
        <v>-0.38</v>
      </c>
      <c r="E24" s="101">
        <f>E22*10%</f>
        <v>3.2020000000000004</v>
      </c>
      <c r="F24" s="101">
        <f>F22*10%</f>
        <v>3.1630000000000003</v>
      </c>
      <c r="G24" s="101">
        <f>G22*10%</f>
        <v>3.1630000000000003</v>
      </c>
      <c r="H24" s="7">
        <f t="shared" si="1"/>
        <v>-0.41900000000000015</v>
      </c>
    </row>
    <row r="25" spans="1:8" ht="14.25" customHeight="1" x14ac:dyDescent="0.25">
      <c r="A25" s="10" t="s">
        <v>50</v>
      </c>
      <c r="B25" s="47"/>
      <c r="C25" s="35">
        <v>4.3600000000000003</v>
      </c>
      <c r="D25" s="35">
        <v>-11.55</v>
      </c>
      <c r="E25" s="7">
        <v>124.9</v>
      </c>
      <c r="F25" s="7">
        <v>122.84</v>
      </c>
      <c r="G25" s="7">
        <v>122.84</v>
      </c>
      <c r="H25" s="7">
        <f t="shared" si="1"/>
        <v>-13.610000000000003</v>
      </c>
    </row>
    <row r="26" spans="1:8" ht="14.25" customHeight="1" x14ac:dyDescent="0.25">
      <c r="A26" s="45" t="s">
        <v>80</v>
      </c>
      <c r="B26" s="46"/>
      <c r="C26" s="7">
        <f>C25-C27</f>
        <v>3.93</v>
      </c>
      <c r="D26" s="7">
        <f>D25-D27</f>
        <v>-10.39</v>
      </c>
      <c r="E26" s="101">
        <f>E25-E27</f>
        <v>112.41</v>
      </c>
      <c r="F26" s="101">
        <f>F25-F27</f>
        <v>110.556</v>
      </c>
      <c r="G26" s="101">
        <f>G25-G27</f>
        <v>110.556</v>
      </c>
      <c r="H26" s="7">
        <f t="shared" si="1"/>
        <v>-12.244</v>
      </c>
    </row>
    <row r="27" spans="1:8" x14ac:dyDescent="0.25">
      <c r="A27" s="145" t="s">
        <v>81</v>
      </c>
      <c r="B27" s="128"/>
      <c r="C27" s="7">
        <v>0.43</v>
      </c>
      <c r="D27" s="7">
        <v>-1.1599999999999999</v>
      </c>
      <c r="E27" s="101">
        <f>E25*10%</f>
        <v>12.490000000000002</v>
      </c>
      <c r="F27" s="101">
        <f>F25*10%</f>
        <v>12.284000000000001</v>
      </c>
      <c r="G27" s="101">
        <f>G25*10%</f>
        <v>12.284000000000001</v>
      </c>
      <c r="H27" s="7">
        <f t="shared" si="1"/>
        <v>-1.3660000000000012</v>
      </c>
    </row>
    <row r="28" spans="1:8" ht="14.25" customHeight="1" x14ac:dyDescent="0.25">
      <c r="A28" s="139" t="s">
        <v>51</v>
      </c>
      <c r="B28" s="140"/>
      <c r="C28" s="156">
        <v>4.1900000000000004</v>
      </c>
      <c r="D28" s="156">
        <v>-12.08</v>
      </c>
      <c r="E28" s="154">
        <v>115.9</v>
      </c>
      <c r="F28" s="154">
        <v>114.66</v>
      </c>
      <c r="G28" s="154">
        <v>114.66</v>
      </c>
      <c r="H28" s="7">
        <f t="shared" si="1"/>
        <v>-13.320000000000009</v>
      </c>
    </row>
    <row r="29" spans="1:8" ht="0.75" hidden="1" customHeight="1" x14ac:dyDescent="0.25">
      <c r="A29" s="143"/>
      <c r="B29" s="144"/>
      <c r="C29" s="157"/>
      <c r="D29" s="157"/>
      <c r="E29" s="155"/>
      <c r="F29" s="155"/>
      <c r="G29" s="155"/>
      <c r="H29" s="7">
        <f t="shared" si="1"/>
        <v>0</v>
      </c>
    </row>
    <row r="30" spans="1:8" x14ac:dyDescent="0.25">
      <c r="A30" s="45" t="s">
        <v>80</v>
      </c>
      <c r="B30" s="46"/>
      <c r="C30" s="7">
        <v>3.77</v>
      </c>
      <c r="D30" s="7">
        <f>D28-D31</f>
        <v>-10.870000000000001</v>
      </c>
      <c r="E30" s="101">
        <f>E28-E31</f>
        <v>104.31</v>
      </c>
      <c r="F30" s="101">
        <f>F28-F31</f>
        <v>103.19</v>
      </c>
      <c r="G30" s="101">
        <f>G28-G31</f>
        <v>103.19</v>
      </c>
      <c r="H30" s="7">
        <f t="shared" si="1"/>
        <v>-11.990000000000006</v>
      </c>
    </row>
    <row r="31" spans="1:8" x14ac:dyDescent="0.25">
      <c r="A31" s="145" t="s">
        <v>81</v>
      </c>
      <c r="B31" s="128"/>
      <c r="C31" s="7">
        <v>0.42</v>
      </c>
      <c r="D31" s="7">
        <v>-1.21</v>
      </c>
      <c r="E31" s="101">
        <v>11.59</v>
      </c>
      <c r="F31" s="101">
        <v>11.47</v>
      </c>
      <c r="G31" s="101">
        <v>11.47</v>
      </c>
      <c r="H31" s="7">
        <f t="shared" si="1"/>
        <v>-1.3299999999999992</v>
      </c>
    </row>
    <row r="32" spans="1:8" ht="9.75" customHeight="1" x14ac:dyDescent="0.25">
      <c r="A32" s="63"/>
      <c r="B32" s="64"/>
      <c r="C32" s="7"/>
      <c r="D32" s="7"/>
      <c r="E32" s="7"/>
      <c r="F32" s="7"/>
      <c r="G32" s="62"/>
      <c r="H32" s="7"/>
    </row>
    <row r="33" spans="1:8" ht="16.5" customHeight="1" x14ac:dyDescent="0.25">
      <c r="A33" s="150" t="s">
        <v>52</v>
      </c>
      <c r="B33" s="151"/>
      <c r="C33" s="35">
        <v>7.8</v>
      </c>
      <c r="D33" s="35">
        <v>458.53</v>
      </c>
      <c r="E33" s="35">
        <v>222.66</v>
      </c>
      <c r="F33" s="35">
        <v>220.07</v>
      </c>
      <c r="G33" s="88">
        <f>G34+G35</f>
        <v>42.230000000000004</v>
      </c>
      <c r="H33" s="35">
        <f>F33-E33+D33+F33-G33</f>
        <v>633.78</v>
      </c>
    </row>
    <row r="34" spans="1:8" ht="14.25" customHeight="1" x14ac:dyDescent="0.25">
      <c r="A34" s="70" t="s">
        <v>83</v>
      </c>
      <c r="B34" s="71"/>
      <c r="C34" s="35">
        <v>7.02</v>
      </c>
      <c r="D34" s="35">
        <v>458.84</v>
      </c>
      <c r="E34" s="101">
        <f>E33-E35</f>
        <v>200.39400000000001</v>
      </c>
      <c r="F34" s="101">
        <f>F33-F35</f>
        <v>198.06299999999999</v>
      </c>
      <c r="G34" s="72">
        <v>20.22</v>
      </c>
      <c r="H34" s="102">
        <f t="shared" ref="H34:H35" si="2">F34-E34+D34+F34-G34</f>
        <v>634.35199999999986</v>
      </c>
    </row>
    <row r="35" spans="1:8" ht="15.75" customHeight="1" x14ac:dyDescent="0.25">
      <c r="A35" s="145" t="s">
        <v>81</v>
      </c>
      <c r="B35" s="128"/>
      <c r="C35" s="7">
        <v>0.78</v>
      </c>
      <c r="D35" s="7">
        <v>-0.31</v>
      </c>
      <c r="E35" s="101">
        <f>E33*10%</f>
        <v>22.266000000000002</v>
      </c>
      <c r="F35" s="101">
        <f>F33*10%</f>
        <v>22.007000000000001</v>
      </c>
      <c r="G35" s="7">
        <v>22.01</v>
      </c>
      <c r="H35" s="102">
        <f t="shared" si="2"/>
        <v>-0.57199999999999918</v>
      </c>
    </row>
    <row r="36" spans="1:8" ht="15.75" customHeight="1" x14ac:dyDescent="0.25">
      <c r="A36" s="123" t="s">
        <v>136</v>
      </c>
      <c r="B36" s="124"/>
      <c r="C36" s="7"/>
      <c r="D36" s="35">
        <v>-0.96</v>
      </c>
      <c r="E36" s="35">
        <f>E38+E39+E40+E41</f>
        <v>67.459999999999994</v>
      </c>
      <c r="F36" s="35">
        <f>F38+F39+F40+F41</f>
        <v>65.36</v>
      </c>
      <c r="G36" s="35">
        <f>G38+G39+G40+G41</f>
        <v>65.36</v>
      </c>
      <c r="H36" s="35">
        <f>F36-E36+D36+F36-G36</f>
        <v>-3.0599999999999952</v>
      </c>
    </row>
    <row r="37" spans="1:8" ht="15.75" customHeight="1" x14ac:dyDescent="0.25">
      <c r="A37" s="45" t="s">
        <v>137</v>
      </c>
      <c r="B37" s="89"/>
      <c r="C37" s="7"/>
      <c r="D37" s="7"/>
      <c r="E37" s="7"/>
      <c r="F37" s="7"/>
      <c r="G37" s="7"/>
      <c r="H37" s="35"/>
    </row>
    <row r="38" spans="1:8" ht="15.75" customHeight="1" x14ac:dyDescent="0.25">
      <c r="A38" s="121" t="s">
        <v>138</v>
      </c>
      <c r="B38" s="122"/>
      <c r="C38" s="7"/>
      <c r="D38" s="7">
        <v>-0.09</v>
      </c>
      <c r="E38" s="7">
        <v>3.69</v>
      </c>
      <c r="F38" s="7">
        <v>3.59</v>
      </c>
      <c r="G38" s="7">
        <v>3.59</v>
      </c>
      <c r="H38" s="35">
        <f t="shared" ref="H38:H41" si="3">F38-E38+D38+F38-G38</f>
        <v>-0.18999999999999995</v>
      </c>
    </row>
    <row r="39" spans="1:8" ht="15.75" customHeight="1" x14ac:dyDescent="0.25">
      <c r="A39" s="121" t="s">
        <v>139</v>
      </c>
      <c r="B39" s="122"/>
      <c r="C39" s="7"/>
      <c r="D39" s="7">
        <v>0.34</v>
      </c>
      <c r="E39" s="7">
        <v>16.559999999999999</v>
      </c>
      <c r="F39" s="7">
        <v>15.81</v>
      </c>
      <c r="G39" s="7">
        <v>15.81</v>
      </c>
      <c r="H39" s="35">
        <f t="shared" si="3"/>
        <v>-0.40999999999999837</v>
      </c>
    </row>
    <row r="40" spans="1:8" ht="15.75" customHeight="1" x14ac:dyDescent="0.25">
      <c r="A40" s="121" t="s">
        <v>140</v>
      </c>
      <c r="B40" s="122"/>
      <c r="C40" s="7"/>
      <c r="D40" s="7">
        <v>-1.1599999999999999</v>
      </c>
      <c r="E40" s="7">
        <v>43.68</v>
      </c>
      <c r="F40" s="7">
        <v>42.55</v>
      </c>
      <c r="G40" s="7">
        <v>42.55</v>
      </c>
      <c r="H40" s="35">
        <f t="shared" si="3"/>
        <v>-2.2900000000000063</v>
      </c>
    </row>
    <row r="41" spans="1:8" ht="15.75" customHeight="1" x14ac:dyDescent="0.25">
      <c r="A41" s="121" t="s">
        <v>141</v>
      </c>
      <c r="B41" s="122"/>
      <c r="C41" s="7"/>
      <c r="D41" s="7">
        <v>-0.05</v>
      </c>
      <c r="E41" s="7">
        <v>3.53</v>
      </c>
      <c r="F41" s="7">
        <v>3.41</v>
      </c>
      <c r="G41" s="7">
        <v>3.41</v>
      </c>
      <c r="H41" s="35">
        <f t="shared" si="3"/>
        <v>-0.16999999999999948</v>
      </c>
    </row>
    <row r="42" spans="1:8" ht="16.5" customHeight="1" x14ac:dyDescent="0.25">
      <c r="A42" s="123" t="s">
        <v>127</v>
      </c>
      <c r="B42" s="124"/>
      <c r="C42" s="35"/>
      <c r="D42" s="35"/>
      <c r="E42" s="35">
        <f>E9+E33+E36</f>
        <v>893.8</v>
      </c>
      <c r="F42" s="35">
        <f>F9+F33+F36</f>
        <v>881.37</v>
      </c>
      <c r="G42" s="35">
        <f>G9+G33+G36</f>
        <v>703.53</v>
      </c>
      <c r="H42" s="7"/>
    </row>
    <row r="43" spans="1:8" ht="8.25" customHeight="1" x14ac:dyDescent="0.25">
      <c r="A43" s="86"/>
      <c r="B43" s="87"/>
      <c r="C43" s="35"/>
      <c r="D43" s="35"/>
      <c r="E43" s="35"/>
      <c r="F43" s="35"/>
      <c r="G43" s="88"/>
      <c r="H43" s="7"/>
    </row>
    <row r="44" spans="1:8" ht="13.5" customHeight="1" x14ac:dyDescent="0.25">
      <c r="A44" s="123" t="s">
        <v>128</v>
      </c>
      <c r="B44" s="166"/>
      <c r="C44" s="7"/>
      <c r="D44" s="7"/>
      <c r="E44" s="7"/>
      <c r="F44" s="7"/>
      <c r="G44" s="85"/>
      <c r="H44" s="35"/>
    </row>
    <row r="45" spans="1:8" ht="15" hidden="1" customHeight="1" x14ac:dyDescent="0.25">
      <c r="A45" s="148" t="s">
        <v>53</v>
      </c>
      <c r="B45" s="149"/>
      <c r="C45" s="7">
        <v>5.27</v>
      </c>
      <c r="D45" s="7"/>
      <c r="E45" s="7"/>
      <c r="F45" s="7"/>
      <c r="G45" s="65"/>
      <c r="H45" s="7"/>
    </row>
    <row r="46" spans="1:8" ht="0.75" hidden="1" customHeight="1" x14ac:dyDescent="0.25">
      <c r="A46" s="139" t="s">
        <v>154</v>
      </c>
      <c r="B46" s="140"/>
      <c r="C46" s="136">
        <v>200</v>
      </c>
      <c r="D46" s="167">
        <v>6.5</v>
      </c>
      <c r="E46" s="167">
        <v>2.4</v>
      </c>
      <c r="F46" s="167">
        <v>2.4</v>
      </c>
      <c r="G46" s="168">
        <v>0.4</v>
      </c>
      <c r="H46" s="35"/>
    </row>
    <row r="47" spans="1:8" ht="7.5" customHeight="1" x14ac:dyDescent="0.25">
      <c r="A47" s="141"/>
      <c r="B47" s="142"/>
      <c r="C47" s="137"/>
      <c r="D47" s="137"/>
      <c r="E47" s="137"/>
      <c r="F47" s="137"/>
      <c r="G47" s="170"/>
      <c r="H47" s="161">
        <f>D46+F46-G46</f>
        <v>8.5</v>
      </c>
    </row>
    <row r="48" spans="1:8" ht="6.75" customHeight="1" x14ac:dyDescent="0.25">
      <c r="A48" s="141"/>
      <c r="B48" s="142"/>
      <c r="C48" s="137"/>
      <c r="D48" s="137"/>
      <c r="E48" s="137"/>
      <c r="F48" s="137"/>
      <c r="G48" s="170"/>
      <c r="H48" s="162"/>
    </row>
    <row r="49" spans="1:8" ht="3" customHeight="1" x14ac:dyDescent="0.25">
      <c r="A49" s="143"/>
      <c r="B49" s="144"/>
      <c r="C49" s="138"/>
      <c r="D49" s="138"/>
      <c r="E49" s="138"/>
      <c r="F49" s="138"/>
      <c r="G49" s="169"/>
      <c r="H49" s="163"/>
    </row>
    <row r="50" spans="1:8" ht="8.25" customHeight="1" x14ac:dyDescent="0.25">
      <c r="A50" s="139" t="s">
        <v>62</v>
      </c>
      <c r="B50" s="140"/>
      <c r="C50" s="136">
        <v>34</v>
      </c>
      <c r="D50" s="167">
        <v>0</v>
      </c>
      <c r="E50" s="167">
        <v>0.4</v>
      </c>
      <c r="F50" s="167">
        <v>0.4</v>
      </c>
      <c r="G50" s="168">
        <v>0.4</v>
      </c>
      <c r="H50" s="161">
        <v>0</v>
      </c>
    </row>
    <row r="51" spans="1:8" ht="4.5" customHeight="1" x14ac:dyDescent="0.25">
      <c r="A51" s="143"/>
      <c r="B51" s="144"/>
      <c r="C51" s="138"/>
      <c r="D51" s="138"/>
      <c r="E51" s="138"/>
      <c r="F51" s="138"/>
      <c r="G51" s="169"/>
      <c r="H51" s="163"/>
    </row>
    <row r="52" spans="1:8" ht="14.25" customHeight="1" x14ac:dyDescent="0.25">
      <c r="A52" s="164" t="s">
        <v>155</v>
      </c>
      <c r="B52" s="165"/>
      <c r="C52" s="80">
        <v>150</v>
      </c>
      <c r="D52" s="7">
        <v>11.96</v>
      </c>
      <c r="E52" s="7">
        <v>0</v>
      </c>
      <c r="F52" s="7">
        <v>0</v>
      </c>
      <c r="G52" s="7">
        <v>5.0999999999999996</v>
      </c>
      <c r="H52" s="35">
        <f>D52+F52-G52</f>
        <v>6.8600000000000012</v>
      </c>
    </row>
    <row r="53" spans="1:8" ht="16.5" customHeight="1" x14ac:dyDescent="0.25">
      <c r="A53" s="164"/>
      <c r="B53" s="165"/>
      <c r="C53" s="80"/>
      <c r="D53" s="7"/>
      <c r="E53" s="7"/>
      <c r="F53" s="7"/>
      <c r="G53" s="7"/>
      <c r="H53" s="35"/>
    </row>
    <row r="54" spans="1:8" ht="15" customHeight="1" x14ac:dyDescent="0.25">
      <c r="A54" s="123" t="s">
        <v>127</v>
      </c>
      <c r="B54" s="124"/>
      <c r="C54" s="7"/>
      <c r="D54" s="7"/>
      <c r="E54" s="35">
        <f>E42+E46+E52</f>
        <v>896.19999999999993</v>
      </c>
      <c r="F54" s="35">
        <f t="shared" ref="F54:G54" si="4">F42+F46+F52</f>
        <v>883.77</v>
      </c>
      <c r="G54" s="35">
        <f t="shared" si="4"/>
        <v>709.03</v>
      </c>
      <c r="H54" s="7"/>
    </row>
    <row r="55" spans="1:8" ht="15.75" customHeight="1" x14ac:dyDescent="0.25">
      <c r="A55" s="133" t="s">
        <v>134</v>
      </c>
      <c r="B55" s="135"/>
      <c r="C55" s="90"/>
      <c r="D55" s="90">
        <v>408.28</v>
      </c>
      <c r="E55" s="91"/>
      <c r="F55" s="91"/>
      <c r="G55" s="90"/>
      <c r="H55" s="90">
        <f>F54-E54+D55+F54-G54</f>
        <v>570.58999999999992</v>
      </c>
    </row>
    <row r="56" spans="1:8" ht="22.5" customHeight="1" x14ac:dyDescent="0.25">
      <c r="A56" s="133" t="s">
        <v>149</v>
      </c>
      <c r="B56" s="133"/>
      <c r="C56" s="92"/>
      <c r="D56" s="92"/>
      <c r="E56" s="93"/>
      <c r="F56" s="94"/>
      <c r="G56" s="94"/>
      <c r="H56" s="93">
        <f>H57+H58</f>
        <v>570.58999999999992</v>
      </c>
    </row>
    <row r="57" spans="1:8" ht="13.5" customHeight="1" x14ac:dyDescent="0.25">
      <c r="A57" s="133" t="s">
        <v>132</v>
      </c>
      <c r="B57" s="134"/>
      <c r="C57" s="92"/>
      <c r="D57" s="92"/>
      <c r="E57" s="93"/>
      <c r="F57" s="94"/>
      <c r="G57" s="94"/>
      <c r="H57" s="91">
        <f>H34+H47+H52</f>
        <v>649.71199999999988</v>
      </c>
    </row>
    <row r="58" spans="1:8" ht="17.25" customHeight="1" x14ac:dyDescent="0.25">
      <c r="A58" s="133" t="s">
        <v>133</v>
      </c>
      <c r="B58" s="135"/>
      <c r="C58" s="92"/>
      <c r="D58" s="92"/>
      <c r="E58" s="93"/>
      <c r="F58" s="94"/>
      <c r="G58" s="94"/>
      <c r="H58" s="93">
        <f>H9+H35+H36</f>
        <v>-79.122000000000014</v>
      </c>
    </row>
    <row r="59" spans="1:8" ht="17.25" customHeight="1" x14ac:dyDescent="0.25">
      <c r="A59" s="95"/>
      <c r="B59" s="96"/>
      <c r="C59" s="97"/>
      <c r="D59" s="97"/>
      <c r="E59" s="98"/>
      <c r="F59" s="99"/>
      <c r="G59" s="99"/>
      <c r="H59" s="100"/>
    </row>
    <row r="60" spans="1:8" ht="14.25" customHeight="1" x14ac:dyDescent="0.25">
      <c r="A60" s="75"/>
      <c r="B60" s="74"/>
      <c r="C60" s="74"/>
      <c r="D60" s="74"/>
      <c r="E60" s="74"/>
      <c r="F60" s="74"/>
      <c r="G60" s="74"/>
      <c r="H60" s="74"/>
    </row>
    <row r="61" spans="1:8" x14ac:dyDescent="0.25">
      <c r="A61" s="21" t="s">
        <v>150</v>
      </c>
      <c r="D61" s="23"/>
      <c r="E61" s="23"/>
      <c r="F61" s="23"/>
      <c r="G61" s="23"/>
    </row>
    <row r="62" spans="1:8" ht="15.75" x14ac:dyDescent="0.25">
      <c r="A62" s="127" t="s">
        <v>66</v>
      </c>
      <c r="B62" s="128"/>
      <c r="C62" s="128"/>
      <c r="D62" s="129"/>
      <c r="E62" s="37" t="s">
        <v>67</v>
      </c>
      <c r="F62" s="37" t="s">
        <v>68</v>
      </c>
      <c r="G62" s="37" t="s">
        <v>130</v>
      </c>
      <c r="H62" s="84"/>
    </row>
    <row r="63" spans="1:8" x14ac:dyDescent="0.25">
      <c r="A63" s="117" t="s">
        <v>124</v>
      </c>
      <c r="B63" s="118"/>
      <c r="C63" s="118"/>
      <c r="D63" s="119"/>
      <c r="E63" s="38">
        <v>43191</v>
      </c>
      <c r="F63" s="37">
        <v>2</v>
      </c>
      <c r="G63" s="39">
        <v>1.22</v>
      </c>
      <c r="H63" s="6" t="s">
        <v>135</v>
      </c>
    </row>
    <row r="64" spans="1:8" x14ac:dyDescent="0.25">
      <c r="A64" s="117" t="s">
        <v>151</v>
      </c>
      <c r="B64" s="118"/>
      <c r="C64" s="118"/>
      <c r="D64" s="119"/>
      <c r="E64" s="38">
        <v>43191</v>
      </c>
      <c r="F64" s="37" t="s">
        <v>152</v>
      </c>
      <c r="G64" s="39">
        <v>19</v>
      </c>
      <c r="H64" s="6" t="s">
        <v>153</v>
      </c>
    </row>
    <row r="65" spans="1:8" x14ac:dyDescent="0.25">
      <c r="A65" s="117" t="s">
        <v>8</v>
      </c>
      <c r="B65" s="118"/>
      <c r="C65" s="118"/>
      <c r="D65" s="119"/>
      <c r="E65" s="38"/>
      <c r="F65" s="37"/>
      <c r="G65" s="39">
        <f>SUM(G63:G64)</f>
        <v>20.22</v>
      </c>
      <c r="H65" s="83"/>
    </row>
    <row r="66" spans="1:8" x14ac:dyDescent="0.25">
      <c r="A66" s="21" t="s">
        <v>54</v>
      </c>
      <c r="D66" s="23"/>
      <c r="E66" s="23"/>
      <c r="F66" s="23"/>
      <c r="G66" s="79"/>
    </row>
    <row r="67" spans="1:8" x14ac:dyDescent="0.25">
      <c r="A67" s="21" t="s">
        <v>55</v>
      </c>
      <c r="D67" s="23"/>
      <c r="E67" s="23"/>
      <c r="F67" s="23"/>
      <c r="G67" s="23"/>
    </row>
    <row r="68" spans="1:8" ht="23.25" customHeight="1" x14ac:dyDescent="0.25">
      <c r="A68" s="127" t="s">
        <v>70</v>
      </c>
      <c r="B68" s="128"/>
      <c r="C68" s="128"/>
      <c r="D68" s="128"/>
      <c r="E68" s="129"/>
      <c r="F68" s="41" t="s">
        <v>68</v>
      </c>
      <c r="G68" s="40" t="s">
        <v>69</v>
      </c>
    </row>
    <row r="69" spans="1:8" x14ac:dyDescent="0.25">
      <c r="A69" s="117" t="s">
        <v>71</v>
      </c>
      <c r="B69" s="118"/>
      <c r="C69" s="118"/>
      <c r="D69" s="118"/>
      <c r="E69" s="119"/>
      <c r="F69" s="37" t="s">
        <v>65</v>
      </c>
      <c r="G69" s="37" t="s">
        <v>156</v>
      </c>
    </row>
    <row r="70" spans="1:8" x14ac:dyDescent="0.25">
      <c r="A70" s="48"/>
      <c r="B70" s="49"/>
      <c r="C70" s="49"/>
      <c r="D70" s="49"/>
      <c r="E70" s="49"/>
      <c r="F70" s="50"/>
      <c r="G70" s="50"/>
    </row>
    <row r="71" spans="1:8" x14ac:dyDescent="0.25">
      <c r="A71" s="54" t="s">
        <v>84</v>
      </c>
      <c r="B71" s="55"/>
      <c r="C71" s="55"/>
      <c r="D71" s="55"/>
      <c r="E71" s="55"/>
      <c r="F71" s="37"/>
      <c r="G71" s="37"/>
    </row>
    <row r="72" spans="1:8" x14ac:dyDescent="0.25">
      <c r="A72" s="127" t="s">
        <v>85</v>
      </c>
      <c r="B72" s="130"/>
      <c r="C72" s="103" t="s">
        <v>86</v>
      </c>
      <c r="D72" s="130"/>
      <c r="E72" s="37" t="s">
        <v>87</v>
      </c>
      <c r="F72" s="37" t="s">
        <v>88</v>
      </c>
      <c r="G72" s="37" t="s">
        <v>89</v>
      </c>
    </row>
    <row r="73" spans="1:8" x14ac:dyDescent="0.25">
      <c r="A73" s="127" t="s">
        <v>107</v>
      </c>
      <c r="B73" s="130"/>
      <c r="C73" s="103" t="s">
        <v>65</v>
      </c>
      <c r="D73" s="129"/>
      <c r="E73" s="37">
        <v>5</v>
      </c>
      <c r="F73" s="37" t="s">
        <v>65</v>
      </c>
      <c r="G73" s="37" t="s">
        <v>65</v>
      </c>
    </row>
    <row r="74" spans="1:8" x14ac:dyDescent="0.25">
      <c r="A74" s="51"/>
      <c r="B74" s="52"/>
      <c r="C74" s="28"/>
      <c r="D74" s="53"/>
      <c r="E74" s="50"/>
      <c r="F74" s="50"/>
      <c r="G74" s="50"/>
    </row>
    <row r="75" spans="1:8" x14ac:dyDescent="0.25">
      <c r="A75" s="21" t="s">
        <v>125</v>
      </c>
      <c r="F75" s="57"/>
    </row>
    <row r="76" spans="1:8" x14ac:dyDescent="0.25">
      <c r="A76" s="21"/>
      <c r="F76" s="57"/>
    </row>
    <row r="77" spans="1:8" x14ac:dyDescent="0.25">
      <c r="A77" s="131" t="s">
        <v>157</v>
      </c>
      <c r="B77" s="132"/>
      <c r="C77" s="132"/>
      <c r="D77" s="132"/>
      <c r="E77" s="132"/>
      <c r="F77" s="132"/>
      <c r="G77" s="132"/>
    </row>
    <row r="78" spans="1:8" ht="28.5" customHeight="1" x14ac:dyDescent="0.25">
      <c r="A78" s="125" t="s">
        <v>158</v>
      </c>
      <c r="B78" s="126"/>
      <c r="C78" s="126"/>
      <c r="D78" s="126"/>
      <c r="E78" s="126"/>
      <c r="F78" s="126"/>
      <c r="G78" s="126"/>
      <c r="H78" s="126"/>
    </row>
    <row r="79" spans="1:8" ht="12" customHeight="1" x14ac:dyDescent="0.25">
      <c r="A79" s="120" t="s">
        <v>143</v>
      </c>
      <c r="B79" s="120"/>
      <c r="C79" s="120"/>
      <c r="D79" s="120"/>
      <c r="E79" s="120"/>
      <c r="F79" s="120"/>
      <c r="G79" s="120"/>
    </row>
    <row r="80" spans="1:8" ht="27" customHeight="1" x14ac:dyDescent="0.25">
      <c r="A80" s="120"/>
      <c r="B80" s="120"/>
      <c r="C80" s="120"/>
      <c r="D80" s="120"/>
      <c r="E80" s="120"/>
      <c r="F80" s="120"/>
      <c r="G80" s="120"/>
    </row>
    <row r="81" spans="1:7" ht="12" hidden="1" customHeight="1" x14ac:dyDescent="0.25">
      <c r="A81" s="120"/>
      <c r="B81" s="120"/>
      <c r="C81" s="120"/>
      <c r="D81" s="120"/>
      <c r="E81" s="120"/>
      <c r="F81" s="120"/>
      <c r="G81" s="120"/>
    </row>
    <row r="82" spans="1:7" x14ac:dyDescent="0.25">
      <c r="A82" s="73"/>
      <c r="B82" s="73"/>
      <c r="C82" s="73"/>
      <c r="D82" s="73"/>
      <c r="E82" s="73"/>
      <c r="F82" s="73"/>
      <c r="G82" s="73"/>
    </row>
    <row r="83" spans="1:7" x14ac:dyDescent="0.25">
      <c r="A83" s="23" t="s">
        <v>90</v>
      </c>
      <c r="B83" s="56"/>
    </row>
    <row r="84" spans="1:7" x14ac:dyDescent="0.25">
      <c r="A84" s="23" t="s">
        <v>91</v>
      </c>
      <c r="B84" s="56"/>
      <c r="E84" s="23" t="s">
        <v>93</v>
      </c>
    </row>
    <row r="85" spans="1:7" x14ac:dyDescent="0.25">
      <c r="A85" s="23" t="s">
        <v>92</v>
      </c>
      <c r="B85" s="56"/>
    </row>
    <row r="86" spans="1:7" x14ac:dyDescent="0.25">
      <c r="A86" s="23"/>
      <c r="B86" s="56"/>
    </row>
    <row r="87" spans="1:7" x14ac:dyDescent="0.25">
      <c r="A87" s="19" t="s">
        <v>94</v>
      </c>
    </row>
    <row r="88" spans="1:7" x14ac:dyDescent="0.25">
      <c r="A88" s="19" t="s">
        <v>95</v>
      </c>
    </row>
    <row r="89" spans="1:7" x14ac:dyDescent="0.25">
      <c r="A89" s="19" t="s">
        <v>96</v>
      </c>
    </row>
    <row r="90" spans="1:7" x14ac:dyDescent="0.25">
      <c r="A90" s="19" t="s">
        <v>97</v>
      </c>
    </row>
    <row r="91" spans="1:7" x14ac:dyDescent="0.25">
      <c r="A91" s="19"/>
    </row>
  </sheetData>
  <mergeCells count="66">
    <mergeCell ref="H47:H49"/>
    <mergeCell ref="A52:B52"/>
    <mergeCell ref="A53:B53"/>
    <mergeCell ref="A42:B42"/>
    <mergeCell ref="A44:B44"/>
    <mergeCell ref="A50:B51"/>
    <mergeCell ref="C50:C51"/>
    <mergeCell ref="D50:D51"/>
    <mergeCell ref="E50:E51"/>
    <mergeCell ref="F50:F51"/>
    <mergeCell ref="D46:D49"/>
    <mergeCell ref="G50:G51"/>
    <mergeCell ref="H50:H51"/>
    <mergeCell ref="E46:E49"/>
    <mergeCell ref="F46:F49"/>
    <mergeCell ref="G46:G49"/>
    <mergeCell ref="A3:B3"/>
    <mergeCell ref="A9:B9"/>
    <mergeCell ref="A11:B11"/>
    <mergeCell ref="A12:H12"/>
    <mergeCell ref="A13:B13"/>
    <mergeCell ref="A4:B4"/>
    <mergeCell ref="A7:H7"/>
    <mergeCell ref="G28:G29"/>
    <mergeCell ref="A27:B27"/>
    <mergeCell ref="A28:B29"/>
    <mergeCell ref="C28:C29"/>
    <mergeCell ref="D28:D29"/>
    <mergeCell ref="E28:E29"/>
    <mergeCell ref="F28:F29"/>
    <mergeCell ref="A35:B35"/>
    <mergeCell ref="A31:B31"/>
    <mergeCell ref="A45:B45"/>
    <mergeCell ref="A33:B33"/>
    <mergeCell ref="A22:B22"/>
    <mergeCell ref="A36:B36"/>
    <mergeCell ref="A38:B38"/>
    <mergeCell ref="A39:B39"/>
    <mergeCell ref="A24:B24"/>
    <mergeCell ref="A15:B15"/>
    <mergeCell ref="A16:B16"/>
    <mergeCell ref="A18:B18"/>
    <mergeCell ref="A19:B19"/>
    <mergeCell ref="A21:B21"/>
    <mergeCell ref="A57:B57"/>
    <mergeCell ref="A58:B58"/>
    <mergeCell ref="A56:B56"/>
    <mergeCell ref="A55:B55"/>
    <mergeCell ref="C46:C49"/>
    <mergeCell ref="A46:B49"/>
    <mergeCell ref="A64:D64"/>
    <mergeCell ref="A79:G81"/>
    <mergeCell ref="A40:B40"/>
    <mergeCell ref="A41:B41"/>
    <mergeCell ref="A54:B54"/>
    <mergeCell ref="A78:H78"/>
    <mergeCell ref="A63:D63"/>
    <mergeCell ref="A62:D62"/>
    <mergeCell ref="A72:B72"/>
    <mergeCell ref="A73:B73"/>
    <mergeCell ref="C72:D72"/>
    <mergeCell ref="C73:D73"/>
    <mergeCell ref="A65:D65"/>
    <mergeCell ref="A68:E68"/>
    <mergeCell ref="A69:E69"/>
    <mergeCell ref="A77:G77"/>
  </mergeCell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УК</vt:lpstr>
      <vt:lpstr>Лист2</vt:lpstr>
    </vt:vector>
  </TitlesOfParts>
  <Company>Krokoz™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PO-L</dc:creator>
  <cp:lastModifiedBy>ЭкОтдел</cp:lastModifiedBy>
  <cp:lastPrinted>2019-02-15T05:00:22Z</cp:lastPrinted>
  <dcterms:created xsi:type="dcterms:W3CDTF">2013-02-18T04:38:06Z</dcterms:created>
  <dcterms:modified xsi:type="dcterms:W3CDTF">2019-02-15T05:08:06Z</dcterms:modified>
</cp:coreProperties>
</file>