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9" i="8"/>
  <c r="G33"/>
  <c r="G36"/>
  <c r="G42"/>
  <c r="G55"/>
  <c r="F9"/>
  <c r="E9"/>
  <c r="H9"/>
  <c r="H33"/>
  <c r="E36"/>
  <c r="H36"/>
  <c r="F36"/>
  <c r="F42"/>
  <c r="F55"/>
  <c r="E42"/>
  <c r="E55"/>
  <c r="H56"/>
  <c r="F34"/>
  <c r="E34"/>
  <c r="H34"/>
  <c r="H58"/>
  <c r="H35"/>
  <c r="H59"/>
  <c r="H57"/>
  <c r="H41"/>
  <c r="H40"/>
  <c r="H39"/>
  <c r="H38"/>
  <c r="G10"/>
  <c r="G30"/>
  <c r="G26"/>
  <c r="G23"/>
  <c r="G20"/>
  <c r="G17"/>
  <c r="G14"/>
  <c r="F14"/>
  <c r="F17"/>
  <c r="F20"/>
  <c r="F23"/>
  <c r="F26"/>
  <c r="F30"/>
  <c r="E30"/>
  <c r="E26"/>
  <c r="E23"/>
  <c r="E20"/>
  <c r="E17"/>
  <c r="E14"/>
  <c r="F10"/>
  <c r="E10"/>
  <c r="H54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1"/>
  <c r="H10"/>
  <c r="G65"/>
</calcChain>
</file>

<file path=xl/sharedStrings.xml><?xml version="1.0" encoding="utf-8"?>
<sst xmlns="http://schemas.openxmlformats.org/spreadsheetml/2006/main" count="181" uniqueCount="157">
  <si>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</si>
  <si>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</si>
  <si>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</si>
  <si>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</si>
  <si>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</si>
  <si>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</si>
  <si>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</si>
  <si>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</si>
  <si>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</si>
  <si>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</si>
  <si>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</si>
  <si>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</si>
  <si>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</si>
  <si>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</si>
  <si>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</si>
  <si>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</si>
  <si>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</si>
  <si>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</si>
  <si>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</si>
  <si>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</si>
  <si>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</si>
  <si>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</si>
  <si>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</si>
  <si>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</si>
  <si>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</si>
  <si>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</si>
  <si>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</si>
  <si>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</si>
  <si>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</si>
  <si>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</si>
  <si>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</si>
  <si>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</si>
  <si>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</si>
  <si>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</si>
  <si>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</si>
  <si>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</si>
  <si>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</si>
  <si>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</si>
  <si>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</si>
  <si>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</si>
  <si>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</si>
  <si>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</si>
  <si>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</si>
  <si>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</si>
  <si>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</si>
  <si>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</si>
  <si>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</si>
  <si>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</si>
  <si>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</si>
  <si>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</si>
  <si>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</si>
  <si>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</si>
  <si>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</si>
  <si>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</si>
  <si>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</si>
  <si>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</si>
  <si>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</si>
  <si>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</si>
  <si>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</si>
  <si>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</si>
  <si>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</si>
  <si>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</si>
  <si>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</si>
  <si>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</si>
  <si>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</si>
  <si>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1970 год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</si>
  <si>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</si>
  <si>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</si>
  <si>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</si>
  <si>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</si>
  <si>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</si>
  <si>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</si>
  <si>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</si>
  <si>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</si>
  <si>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</si>
  <si>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</si>
  <si>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</si>
  <si>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</si>
  <si>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</si>
  <si>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</si>
  <si>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</si>
  <si>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</si>
  <si>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</si>
  <si>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</si>
  <si>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</si>
  <si>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</si>
  <si>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</si>
  <si>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</si>
  <si>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</si>
  <si>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</si>
  <si>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</si>
  <si>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</si>
  <si>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</si>
  <si>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</si>
  <si>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</si>
  <si>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</si>
  <si>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</si>
  <si>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</si>
  <si>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</si>
  <si>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</si>
  <si>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</si>
  <si>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</si>
  <si>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№ 5 по ул. Ивановской</t>
  </si>
  <si>
    <t>12 этажей</t>
  </si>
  <si>
    <t>1 подъезд</t>
  </si>
  <si>
    <t>2 лифта</t>
  </si>
  <si>
    <t>1 м/провод</t>
  </si>
  <si>
    <t xml:space="preserve">                                             0 1 июля 2006 г</t>
  </si>
  <si>
    <t>Ивановская,5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</si>
  <si>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</si>
  <si>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</si>
  <si>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</si>
  <si>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</si>
  <si>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</si>
  <si>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</si>
  <si>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</si>
  <si>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</si>
  <si>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</si>
  <si>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</si>
  <si>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</si>
  <si>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</si>
  <si>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</si>
  <si>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</si>
  <si>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</si>
  <si>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</si>
  <si>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</si>
  <si>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</si>
  <si>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 xml:space="preserve">ул. Тунгусская, 8 </t>
  </si>
  <si>
    <t>итого по дому:</t>
  </si>
  <si>
    <t>прочие работы и услуги</t>
  </si>
  <si>
    <t>1.Капитальный ремонт</t>
  </si>
  <si>
    <t>количество проживающих</t>
  </si>
  <si>
    <t>сумма, т.р.</t>
  </si>
  <si>
    <t>3. Телекоммуникации (ОктопусНет)</t>
  </si>
  <si>
    <t>4.Реклама в лифтах, в т.ч.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</si>
  <si>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</si>
  <si>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</si>
  <si>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</si>
  <si>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</si>
  <si>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Ресо-Гарантия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</si>
  <si>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</si>
  <si>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</si>
  <si>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</si>
  <si>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</si>
  <si>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</si>
  <si>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</si>
  <si>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 xml:space="preserve">ХВС на содержание ОИ МКД </t>
  </si>
  <si>
    <t xml:space="preserve">ГВС на содержание ОИ МКД </t>
  </si>
  <si>
    <t xml:space="preserve">эл.энергия на содержание ОИ МКД </t>
  </si>
  <si>
    <t>отведение сточных вод</t>
  </si>
  <si>
    <t>3. Перечень работ, выполненных по статье " текущий ремонт"  в 2017 году.</t>
  </si>
  <si>
    <t>79 чел</t>
  </si>
  <si>
    <t>переходящие остатки д/ср-в на начало 01.01. 2017г.</t>
  </si>
  <si>
    <t xml:space="preserve">План по статье "текущий ремонт" на 2018 год.  </t>
  </si>
  <si>
    <t>Для формирования плана текущего ремонта на 2018 год необходим протокол общего собрания собственников с решением о производстве определенного вида работ.</t>
  </si>
  <si>
    <t>Предложение Управляющей компании: ремонт системы электроснабжения с установкой энергосберегающих светильников.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</si>
  <si>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69/01 от 23.01.2018 г.                </t>
    </r>
  </si>
</sst>
</file>

<file path=xl/styles.xml><?xml version="1.0" encoding="utf-8"?>
<styleSheet xmlns="http://schemas.openxmlformats.org/spreadsheetml/2006/main">
  <numFmts count="2">
    <numFmt numFmtId="164" formatCode="#,##0&quot;р.&quot;;[Red]\-#,##0&quot;р.&quot;"/>
    <numFmt numFmtId="165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9" xfId="0" applyBorder="1" applyAlignment="1"/>
    <xf numFmtId="0" fontId="0" fillId="0" borderId="5" xfId="0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6" fillId="0" borderId="0" xfId="0" applyFont="1" applyAlignme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165" fontId="6" fillId="0" borderId="0" xfId="0" applyNumberFormat="1" applyFont="1"/>
    <xf numFmtId="164" fontId="3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1" xfId="0" applyBorder="1"/>
    <xf numFmtId="0" fontId="17" fillId="0" borderId="2" xfId="0" applyFont="1" applyBorder="1"/>
    <xf numFmtId="0" fontId="3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8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140</v>
      </c>
      <c r="C1" s="1"/>
    </row>
    <row r="2" spans="1:4" ht="15" customHeight="1">
      <c r="A2" s="2" t="s">
        <v>59</v>
      </c>
      <c r="C2" s="4"/>
    </row>
    <row r="3" spans="1:4" ht="15.75">
      <c r="B3" s="4" t="s">
        <v>11</v>
      </c>
      <c r="C3" s="24" t="s">
        <v>102</v>
      </c>
    </row>
    <row r="4" spans="1:4" ht="14.25" customHeight="1">
      <c r="A4" s="22" t="s">
        <v>156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60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57</v>
      </c>
      <c r="D8" s="14"/>
    </row>
    <row r="9" spans="1:4" s="3" customFormat="1" ht="12" customHeight="1">
      <c r="A9" s="12" t="s">
        <v>1</v>
      </c>
      <c r="B9" s="13" t="s">
        <v>12</v>
      </c>
      <c r="C9" s="111" t="s">
        <v>13</v>
      </c>
      <c r="D9" s="112"/>
    </row>
    <row r="10" spans="1:4" s="3" customFormat="1" ht="24" customHeight="1">
      <c r="A10" s="12" t="s">
        <v>2</v>
      </c>
      <c r="B10" s="15" t="s">
        <v>14</v>
      </c>
      <c r="C10" s="105" t="s">
        <v>99</v>
      </c>
      <c r="D10" s="106"/>
    </row>
    <row r="11" spans="1:4" s="3" customFormat="1" ht="15" customHeight="1">
      <c r="A11" s="12" t="s">
        <v>3</v>
      </c>
      <c r="B11" s="13" t="s">
        <v>15</v>
      </c>
      <c r="C11" s="111" t="s">
        <v>16</v>
      </c>
      <c r="D11" s="112"/>
    </row>
    <row r="12" spans="1:4" s="3" customFormat="1" ht="15" customHeight="1">
      <c r="A12" s="66" t="s">
        <v>4</v>
      </c>
      <c r="B12" s="67" t="s">
        <v>109</v>
      </c>
      <c r="C12" s="58" t="s">
        <v>110</v>
      </c>
      <c r="D12" s="59" t="s">
        <v>111</v>
      </c>
    </row>
    <row r="13" spans="1:4" s="3" customFormat="1" ht="15" customHeight="1">
      <c r="A13" s="68"/>
      <c r="B13" s="60"/>
      <c r="C13" s="58" t="s">
        <v>112</v>
      </c>
      <c r="D13" s="59" t="s">
        <v>113</v>
      </c>
    </row>
    <row r="14" spans="1:4" s="3" customFormat="1" ht="15" customHeight="1">
      <c r="A14" s="68"/>
      <c r="B14" s="60"/>
      <c r="C14" s="58" t="s">
        <v>114</v>
      </c>
      <c r="D14" s="59" t="s">
        <v>115</v>
      </c>
    </row>
    <row r="15" spans="1:4" s="3" customFormat="1" ht="15" customHeight="1">
      <c r="A15" s="68"/>
      <c r="B15" s="60"/>
      <c r="C15" s="58" t="s">
        <v>116</v>
      </c>
      <c r="D15" s="59" t="s">
        <v>117</v>
      </c>
    </row>
    <row r="16" spans="1:4" s="3" customFormat="1" ht="15" customHeight="1">
      <c r="A16" s="68"/>
      <c r="B16" s="60"/>
      <c r="C16" s="58" t="s">
        <v>118</v>
      </c>
      <c r="D16" s="59" t="s">
        <v>119</v>
      </c>
    </row>
    <row r="17" spans="1:4" s="3" customFormat="1" ht="15" customHeight="1">
      <c r="A17" s="68"/>
      <c r="B17" s="60"/>
      <c r="C17" s="58" t="s">
        <v>120</v>
      </c>
      <c r="D17" s="59" t="s">
        <v>121</v>
      </c>
    </row>
    <row r="18" spans="1:4" s="3" customFormat="1" ht="15" customHeight="1">
      <c r="A18" s="69"/>
      <c r="B18" s="61"/>
      <c r="C18" s="58" t="s">
        <v>122</v>
      </c>
      <c r="D18" s="59" t="s">
        <v>123</v>
      </c>
    </row>
    <row r="19" spans="1:4" s="3" customFormat="1" ht="14.25" customHeight="1">
      <c r="A19" s="12" t="s">
        <v>5</v>
      </c>
      <c r="B19" s="13" t="s">
        <v>17</v>
      </c>
      <c r="C19" s="113" t="s">
        <v>124</v>
      </c>
      <c r="D19" s="114"/>
    </row>
    <row r="20" spans="1:4" s="3" customFormat="1">
      <c r="A20" s="12" t="s">
        <v>6</v>
      </c>
      <c r="B20" s="13" t="s">
        <v>18</v>
      </c>
      <c r="C20" s="115" t="s">
        <v>64</v>
      </c>
      <c r="D20" s="116"/>
    </row>
    <row r="21" spans="1:4" s="3" customFormat="1" ht="16.5" customHeight="1">
      <c r="A21" s="12" t="s">
        <v>7</v>
      </c>
      <c r="B21" s="13" t="s">
        <v>19</v>
      </c>
      <c r="C21" s="105" t="s">
        <v>20</v>
      </c>
      <c r="D21" s="106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07" t="s">
        <v>28</v>
      </c>
      <c r="B26" s="108"/>
      <c r="C26" s="108"/>
      <c r="D26" s="109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25</v>
      </c>
      <c r="C28" s="6" t="s">
        <v>26</v>
      </c>
      <c r="D28" s="6" t="s">
        <v>27</v>
      </c>
    </row>
    <row r="29" spans="1:4">
      <c r="A29" s="20" t="s">
        <v>29</v>
      </c>
      <c r="B29" s="19"/>
      <c r="C29" s="19"/>
      <c r="D29" s="19"/>
    </row>
    <row r="30" spans="1:4" ht="12.75" customHeight="1">
      <c r="A30" s="7">
        <v>1</v>
      </c>
      <c r="B30" s="6" t="s">
        <v>30</v>
      </c>
      <c r="C30" s="6" t="s">
        <v>31</v>
      </c>
      <c r="D30" s="10" t="s">
        <v>32</v>
      </c>
    </row>
    <row r="31" spans="1:4">
      <c r="A31" s="20" t="s">
        <v>48</v>
      </c>
      <c r="B31" s="19"/>
      <c r="C31" s="19"/>
      <c r="D31" s="19"/>
    </row>
    <row r="32" spans="1:4" ht="13.5" customHeight="1">
      <c r="A32" s="20" t="s">
        <v>49</v>
      </c>
      <c r="B32" s="19"/>
      <c r="C32" s="19"/>
      <c r="D32" s="19"/>
    </row>
    <row r="33" spans="1:4" ht="12" customHeight="1">
      <c r="A33" s="7">
        <v>1</v>
      </c>
      <c r="B33" s="6" t="s">
        <v>33</v>
      </c>
      <c r="C33" s="6" t="s">
        <v>127</v>
      </c>
      <c r="D33" s="10" t="s">
        <v>34</v>
      </c>
    </row>
    <row r="34" spans="1:4">
      <c r="A34" s="20" t="s">
        <v>35</v>
      </c>
      <c r="B34" s="19"/>
      <c r="C34" s="19"/>
      <c r="D34" s="19"/>
    </row>
    <row r="35" spans="1:4" ht="14.25" customHeight="1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>
      <c r="A36" s="20" t="s">
        <v>38</v>
      </c>
      <c r="B36" s="19"/>
      <c r="C36" s="19"/>
      <c r="D36" s="19"/>
    </row>
    <row r="37" spans="1:4">
      <c r="A37" s="7">
        <v>1</v>
      </c>
      <c r="B37" s="6" t="s">
        <v>39</v>
      </c>
      <c r="C37" s="6" t="s">
        <v>26</v>
      </c>
      <c r="D37" s="6" t="s">
        <v>27</v>
      </c>
    </row>
    <row r="38" spans="1:4">
      <c r="A38" s="28"/>
      <c r="B38" s="11"/>
      <c r="C38" s="11"/>
      <c r="D38" s="11"/>
    </row>
    <row r="39" spans="1:4">
      <c r="A39" s="4" t="s">
        <v>58</v>
      </c>
      <c r="B39" s="19"/>
      <c r="C39" s="19"/>
      <c r="D39" s="19"/>
    </row>
    <row r="40" spans="1:4">
      <c r="A40" s="7">
        <v>1</v>
      </c>
      <c r="B40" s="6" t="s">
        <v>40</v>
      </c>
      <c r="C40" s="103" t="s">
        <v>65</v>
      </c>
      <c r="D40" s="110"/>
    </row>
    <row r="41" spans="1:4">
      <c r="A41" s="7">
        <v>2</v>
      </c>
      <c r="B41" s="6" t="s">
        <v>42</v>
      </c>
      <c r="C41" s="103" t="s">
        <v>103</v>
      </c>
      <c r="D41" s="110"/>
    </row>
    <row r="42" spans="1:4" ht="15" customHeight="1">
      <c r="A42" s="7">
        <v>3</v>
      </c>
      <c r="B42" s="6" t="s">
        <v>43</v>
      </c>
      <c r="C42" s="103" t="s">
        <v>104</v>
      </c>
      <c r="D42" s="104"/>
    </row>
    <row r="43" spans="1:4">
      <c r="A43" s="7">
        <v>4</v>
      </c>
      <c r="B43" s="6" t="s">
        <v>41</v>
      </c>
      <c r="C43" s="103" t="s">
        <v>105</v>
      </c>
      <c r="D43" s="104"/>
    </row>
    <row r="44" spans="1:4">
      <c r="A44" s="7">
        <v>5</v>
      </c>
      <c r="B44" s="6" t="s">
        <v>44</v>
      </c>
      <c r="C44" s="103" t="s">
        <v>106</v>
      </c>
      <c r="D44" s="104"/>
    </row>
    <row r="45" spans="1:4">
      <c r="A45" s="7">
        <v>6</v>
      </c>
      <c r="B45" s="6" t="s">
        <v>45</v>
      </c>
      <c r="C45" s="103">
        <v>2433.5</v>
      </c>
      <c r="D45" s="110"/>
    </row>
    <row r="46" spans="1:4" ht="15" customHeight="1">
      <c r="A46" s="7">
        <v>7</v>
      </c>
      <c r="B46" s="6" t="s">
        <v>46</v>
      </c>
      <c r="C46" s="103" t="s">
        <v>66</v>
      </c>
      <c r="D46" s="110"/>
    </row>
    <row r="47" spans="1:4">
      <c r="A47" s="7">
        <v>8</v>
      </c>
      <c r="B47" s="6" t="s">
        <v>47</v>
      </c>
      <c r="C47" s="103">
        <v>525.29999999999995</v>
      </c>
      <c r="D47" s="110"/>
    </row>
    <row r="48" spans="1:4">
      <c r="A48" s="7">
        <v>9</v>
      </c>
      <c r="B48" s="6" t="s">
        <v>131</v>
      </c>
      <c r="C48" s="103" t="s">
        <v>151</v>
      </c>
      <c r="D48" s="110"/>
    </row>
    <row r="49" spans="1:4">
      <c r="A49" s="76"/>
      <c r="B49" s="77" t="s">
        <v>101</v>
      </c>
      <c r="C49" s="78" t="s">
        <v>107</v>
      </c>
      <c r="D49" s="78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1"/>
  <sheetViews>
    <sheetView topLeftCell="A51" workbookViewId="0">
      <selection activeCell="J60" sqref="J60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.85546875" customWidth="1"/>
  </cols>
  <sheetData>
    <row r="1" spans="1:8">
      <c r="A1" s="4" t="s">
        <v>135</v>
      </c>
      <c r="B1"/>
      <c r="C1" s="42"/>
      <c r="D1" s="42"/>
    </row>
    <row r="2" spans="1:8" ht="13.5" customHeight="1">
      <c r="A2" s="4" t="s">
        <v>141</v>
      </c>
      <c r="B2"/>
      <c r="C2" s="42"/>
      <c r="D2" s="42"/>
    </row>
    <row r="3" spans="1:8" ht="56.25" customHeight="1">
      <c r="A3" s="150" t="s">
        <v>73</v>
      </c>
      <c r="B3" s="151"/>
      <c r="C3" s="43" t="s">
        <v>74</v>
      </c>
      <c r="D3" s="32" t="s">
        <v>75</v>
      </c>
      <c r="E3" s="32" t="s">
        <v>76</v>
      </c>
      <c r="F3" s="32" t="s">
        <v>77</v>
      </c>
      <c r="G3" s="44" t="s">
        <v>78</v>
      </c>
      <c r="H3" s="32" t="s">
        <v>79</v>
      </c>
    </row>
    <row r="4" spans="1:8" ht="22.5" customHeight="1">
      <c r="A4" s="161" t="s">
        <v>152</v>
      </c>
      <c r="B4" s="162"/>
      <c r="C4" s="43"/>
      <c r="D4" s="32">
        <v>214.65</v>
      </c>
      <c r="E4" s="32"/>
      <c r="F4" s="32"/>
      <c r="G4" s="44"/>
      <c r="H4" s="32"/>
    </row>
    <row r="5" spans="1:8" ht="18" customHeight="1">
      <c r="A5" s="81" t="s">
        <v>136</v>
      </c>
      <c r="B5" s="82"/>
      <c r="C5" s="43"/>
      <c r="D5" s="32">
        <v>281.52999999999997</v>
      </c>
      <c r="E5" s="32"/>
      <c r="F5" s="32"/>
      <c r="G5" s="44"/>
      <c r="H5" s="32"/>
    </row>
    <row r="6" spans="1:8" ht="17.25" customHeight="1">
      <c r="A6" s="81" t="s">
        <v>137</v>
      </c>
      <c r="B6" s="82"/>
      <c r="C6" s="43"/>
      <c r="D6" s="32">
        <v>-66.88</v>
      </c>
      <c r="E6" s="32"/>
      <c r="F6" s="32"/>
      <c r="G6" s="44"/>
      <c r="H6" s="32"/>
    </row>
    <row r="7" spans="1:8" ht="18" customHeight="1">
      <c r="A7" s="160" t="s">
        <v>142</v>
      </c>
      <c r="B7" s="128"/>
      <c r="C7" s="128"/>
      <c r="D7" s="128"/>
      <c r="E7" s="128"/>
      <c r="F7" s="128"/>
      <c r="G7" s="128"/>
      <c r="H7" s="129"/>
    </row>
    <row r="8" spans="1:8" ht="15.75" customHeight="1">
      <c r="A8" s="81"/>
      <c r="B8" s="82"/>
      <c r="C8" s="43"/>
      <c r="D8" s="32"/>
      <c r="E8" s="32"/>
      <c r="F8" s="32"/>
      <c r="G8" s="44"/>
      <c r="H8" s="32"/>
    </row>
    <row r="9" spans="1:8" ht="17.25" customHeight="1">
      <c r="A9" s="150" t="s">
        <v>80</v>
      </c>
      <c r="B9" s="126"/>
      <c r="C9" s="36">
        <v>20.420000000000002</v>
      </c>
      <c r="D9" s="36">
        <v>-65</v>
      </c>
      <c r="E9" s="33">
        <f>E13+E16+E19+E22+E25+E28</f>
        <v>568.64</v>
      </c>
      <c r="F9" s="33">
        <f>F13+F16+F19+F22+F25+F28</f>
        <v>565.89</v>
      </c>
      <c r="G9" s="33">
        <f>G13+G16+G19+G22+G25+G28</f>
        <v>565.89</v>
      </c>
      <c r="H9" s="7">
        <f>F9-E9+D9</f>
        <v>-67.75</v>
      </c>
    </row>
    <row r="10" spans="1:8">
      <c r="A10" s="45" t="s">
        <v>81</v>
      </c>
      <c r="B10" s="46"/>
      <c r="C10" s="7">
        <v>18.38</v>
      </c>
      <c r="D10" s="7">
        <v>-58.5</v>
      </c>
      <c r="E10" s="7">
        <f>E9-E11</f>
        <v>511.75</v>
      </c>
      <c r="F10" s="7">
        <f>F9-F11</f>
        <v>509.29999999999995</v>
      </c>
      <c r="G10" s="7">
        <f>G9-G11</f>
        <v>509.29999999999995</v>
      </c>
      <c r="H10" s="7">
        <f t="shared" ref="H10:H11" si="0">F10-E10+D10</f>
        <v>-60.950000000000045</v>
      </c>
    </row>
    <row r="11" spans="1:8">
      <c r="A11" s="139" t="s">
        <v>82</v>
      </c>
      <c r="B11" s="128"/>
      <c r="C11" s="7">
        <v>2.04</v>
      </c>
      <c r="D11" s="7">
        <v>-6.5</v>
      </c>
      <c r="E11" s="7">
        <v>56.89</v>
      </c>
      <c r="F11" s="7">
        <v>56.59</v>
      </c>
      <c r="G11" s="7">
        <v>56.59</v>
      </c>
      <c r="H11" s="7">
        <f t="shared" si="0"/>
        <v>-6.7999999999999972</v>
      </c>
    </row>
    <row r="12" spans="1:8" ht="12.75" customHeight="1">
      <c r="A12" s="160" t="s">
        <v>83</v>
      </c>
      <c r="B12" s="125"/>
      <c r="C12" s="125"/>
      <c r="D12" s="125"/>
      <c r="E12" s="125"/>
      <c r="F12" s="125"/>
      <c r="G12" s="125"/>
      <c r="H12" s="126"/>
    </row>
    <row r="13" spans="1:8">
      <c r="A13" s="140" t="s">
        <v>61</v>
      </c>
      <c r="B13" s="141"/>
      <c r="C13" s="36">
        <v>5.65</v>
      </c>
      <c r="D13" s="36">
        <v>-19.399999999999999</v>
      </c>
      <c r="E13" s="33">
        <v>162.9</v>
      </c>
      <c r="F13" s="33">
        <v>162.28</v>
      </c>
      <c r="G13" s="33">
        <v>162.28</v>
      </c>
      <c r="H13" s="7">
        <f t="shared" ref="H13:H31" si="1">F13-E13+D13</f>
        <v>-20.020000000000003</v>
      </c>
    </row>
    <row r="14" spans="1:8">
      <c r="A14" s="45" t="s">
        <v>81</v>
      </c>
      <c r="B14" s="46"/>
      <c r="C14" s="7">
        <v>5.08</v>
      </c>
      <c r="D14" s="7">
        <v>-22.22</v>
      </c>
      <c r="E14" s="7">
        <f>E13-E15</f>
        <v>146.61000000000001</v>
      </c>
      <c r="F14" s="7">
        <f>F13-F15</f>
        <v>146.05000000000001</v>
      </c>
      <c r="G14" s="7">
        <f>G13-G15</f>
        <v>146.05000000000001</v>
      </c>
      <c r="H14" s="7">
        <f t="shared" si="1"/>
        <v>-22.78</v>
      </c>
    </row>
    <row r="15" spans="1:8">
      <c r="A15" s="139" t="s">
        <v>82</v>
      </c>
      <c r="B15" s="128"/>
      <c r="C15" s="7">
        <v>0.56999999999999995</v>
      </c>
      <c r="D15" s="7">
        <v>-2.2400000000000002</v>
      </c>
      <c r="E15" s="7">
        <v>16.29</v>
      </c>
      <c r="F15" s="7">
        <v>16.23</v>
      </c>
      <c r="G15" s="7">
        <v>16.23</v>
      </c>
      <c r="H15" s="7">
        <f t="shared" si="1"/>
        <v>-2.2999999999999989</v>
      </c>
    </row>
    <row r="16" spans="1:8" ht="23.25" customHeight="1">
      <c r="A16" s="140" t="s">
        <v>50</v>
      </c>
      <c r="B16" s="141"/>
      <c r="C16" s="36">
        <v>3.45</v>
      </c>
      <c r="D16" s="36">
        <v>-11.59</v>
      </c>
      <c r="E16" s="7">
        <v>99.47</v>
      </c>
      <c r="F16" s="7">
        <v>99.09</v>
      </c>
      <c r="G16" s="7">
        <v>99.09</v>
      </c>
      <c r="H16" s="7">
        <f t="shared" si="1"/>
        <v>-11.969999999999995</v>
      </c>
    </row>
    <row r="17" spans="1:8">
      <c r="A17" s="45" t="s">
        <v>81</v>
      </c>
      <c r="B17" s="46"/>
      <c r="C17" s="7">
        <v>3.1</v>
      </c>
      <c r="D17" s="7">
        <v>-10.41</v>
      </c>
      <c r="E17" s="7">
        <f>E16-E18</f>
        <v>89.52</v>
      </c>
      <c r="F17" s="7">
        <f>F16-F18</f>
        <v>88.990000000000009</v>
      </c>
      <c r="G17" s="7">
        <f>G16-G18</f>
        <v>88.990000000000009</v>
      </c>
      <c r="H17" s="7">
        <f t="shared" si="1"/>
        <v>-10.939999999999987</v>
      </c>
    </row>
    <row r="18" spans="1:8" ht="15" customHeight="1">
      <c r="A18" s="139" t="s">
        <v>82</v>
      </c>
      <c r="B18" s="128"/>
      <c r="C18" s="7">
        <v>0.35</v>
      </c>
      <c r="D18" s="7">
        <v>-1.17</v>
      </c>
      <c r="E18" s="7">
        <v>9.9499999999999993</v>
      </c>
      <c r="F18" s="7">
        <v>10.1</v>
      </c>
      <c r="G18" s="7">
        <v>10.1</v>
      </c>
      <c r="H18" s="7">
        <f t="shared" si="1"/>
        <v>-1.0199999999999996</v>
      </c>
    </row>
    <row r="19" spans="1:8" ht="15.75" customHeight="1">
      <c r="A19" s="140" t="s">
        <v>62</v>
      </c>
      <c r="B19" s="141"/>
      <c r="C19" s="43">
        <v>2.37</v>
      </c>
      <c r="D19" s="36">
        <v>-8.0299999999999994</v>
      </c>
      <c r="E19" s="33">
        <v>68.33</v>
      </c>
      <c r="F19" s="33">
        <v>68.069999999999993</v>
      </c>
      <c r="G19" s="33">
        <v>68.069999999999993</v>
      </c>
      <c r="H19" s="7">
        <f t="shared" si="1"/>
        <v>-8.2900000000000045</v>
      </c>
    </row>
    <row r="20" spans="1:8" ht="13.5" customHeight="1">
      <c r="A20" s="45" t="s">
        <v>81</v>
      </c>
      <c r="B20" s="46"/>
      <c r="C20" s="7">
        <v>2.13</v>
      </c>
      <c r="D20" s="7">
        <v>-7.24</v>
      </c>
      <c r="E20" s="7">
        <f>E19-E21</f>
        <v>61.5</v>
      </c>
      <c r="F20" s="7">
        <f>F19-F21</f>
        <v>61.259999999999991</v>
      </c>
      <c r="G20" s="7">
        <f>G19-G21</f>
        <v>61.259999999999991</v>
      </c>
      <c r="H20" s="7">
        <f t="shared" si="1"/>
        <v>-7.4800000000000093</v>
      </c>
    </row>
    <row r="21" spans="1:8" ht="12.75" customHeight="1">
      <c r="A21" s="139" t="s">
        <v>82</v>
      </c>
      <c r="B21" s="128"/>
      <c r="C21" s="7">
        <v>0.24</v>
      </c>
      <c r="D21" s="7">
        <v>-0.79</v>
      </c>
      <c r="E21" s="7">
        <v>6.83</v>
      </c>
      <c r="F21" s="7">
        <v>6.81</v>
      </c>
      <c r="G21" s="7">
        <v>6.81</v>
      </c>
      <c r="H21" s="7">
        <f t="shared" si="1"/>
        <v>-0.8100000000000005</v>
      </c>
    </row>
    <row r="22" spans="1:8">
      <c r="A22" s="140" t="s">
        <v>100</v>
      </c>
      <c r="B22" s="154"/>
      <c r="C22" s="35">
        <v>1.1100000000000001</v>
      </c>
      <c r="D22" s="35">
        <v>-3.73</v>
      </c>
      <c r="E22" s="7">
        <v>32</v>
      </c>
      <c r="F22" s="7">
        <v>31.88</v>
      </c>
      <c r="G22" s="7">
        <v>31.88</v>
      </c>
      <c r="H22" s="7">
        <f t="shared" si="1"/>
        <v>-3.850000000000001</v>
      </c>
    </row>
    <row r="23" spans="1:8" ht="14.25" customHeight="1">
      <c r="A23" s="45" t="s">
        <v>81</v>
      </c>
      <c r="B23" s="46"/>
      <c r="C23" s="7">
        <v>1</v>
      </c>
      <c r="D23" s="7">
        <v>-3.36</v>
      </c>
      <c r="E23" s="7">
        <f>E22-E24</f>
        <v>28.8</v>
      </c>
      <c r="F23" s="7">
        <f>F22-F24</f>
        <v>28.689999999999998</v>
      </c>
      <c r="G23" s="7">
        <f>G22-G24</f>
        <v>28.689999999999998</v>
      </c>
      <c r="H23" s="7">
        <f t="shared" si="1"/>
        <v>-3.4700000000000029</v>
      </c>
    </row>
    <row r="24" spans="1:8" ht="14.25" customHeight="1">
      <c r="A24" s="139" t="s">
        <v>82</v>
      </c>
      <c r="B24" s="155"/>
      <c r="C24" s="7">
        <v>0.11</v>
      </c>
      <c r="D24" s="7">
        <v>-0.37</v>
      </c>
      <c r="E24" s="7">
        <v>3.2</v>
      </c>
      <c r="F24" s="7">
        <v>3.19</v>
      </c>
      <c r="G24" s="7">
        <v>3.19</v>
      </c>
      <c r="H24" s="7">
        <f t="shared" si="1"/>
        <v>-0.38000000000000023</v>
      </c>
    </row>
    <row r="25" spans="1:8" ht="14.25" customHeight="1">
      <c r="A25" s="10" t="s">
        <v>51</v>
      </c>
      <c r="B25" s="47"/>
      <c r="C25" s="35">
        <v>3.65</v>
      </c>
      <c r="D25" s="35">
        <v>-11.15</v>
      </c>
      <c r="E25" s="7">
        <v>105.23</v>
      </c>
      <c r="F25" s="7">
        <v>104.83</v>
      </c>
      <c r="G25" s="7">
        <v>104.83</v>
      </c>
      <c r="H25" s="7">
        <f t="shared" si="1"/>
        <v>-11.550000000000006</v>
      </c>
    </row>
    <row r="26" spans="1:8" ht="14.25" customHeight="1">
      <c r="A26" s="45" t="s">
        <v>81</v>
      </c>
      <c r="B26" s="46"/>
      <c r="C26" s="7">
        <v>3.29</v>
      </c>
      <c r="D26" s="7">
        <v>-9.9700000000000006</v>
      </c>
      <c r="E26" s="7">
        <f>E25-E27</f>
        <v>94.7</v>
      </c>
      <c r="F26" s="7">
        <f>F25-F27</f>
        <v>94.21</v>
      </c>
      <c r="G26" s="7">
        <f>G25-G27</f>
        <v>94.21</v>
      </c>
      <c r="H26" s="7">
        <f t="shared" si="1"/>
        <v>-10.46000000000001</v>
      </c>
    </row>
    <row r="27" spans="1:8">
      <c r="A27" s="139" t="s">
        <v>82</v>
      </c>
      <c r="B27" s="128"/>
      <c r="C27" s="7">
        <v>0.36</v>
      </c>
      <c r="D27" s="7">
        <v>-1.18</v>
      </c>
      <c r="E27" s="7">
        <v>10.53</v>
      </c>
      <c r="F27" s="7">
        <v>10.62</v>
      </c>
      <c r="G27" s="7">
        <v>10.62</v>
      </c>
      <c r="H27" s="7">
        <f t="shared" si="1"/>
        <v>-1.0900000000000001</v>
      </c>
    </row>
    <row r="28" spans="1:8" ht="14.25" customHeight="1">
      <c r="A28" s="142" t="s">
        <v>52</v>
      </c>
      <c r="B28" s="143"/>
      <c r="C28" s="158">
        <v>4.1900000000000004</v>
      </c>
      <c r="D28" s="158">
        <v>-11.11</v>
      </c>
      <c r="E28" s="156">
        <v>100.71</v>
      </c>
      <c r="F28" s="156">
        <v>99.74</v>
      </c>
      <c r="G28" s="156">
        <v>99.74</v>
      </c>
      <c r="H28" s="7">
        <f t="shared" si="1"/>
        <v>-12.079999999999998</v>
      </c>
    </row>
    <row r="29" spans="1:8" ht="0.75" hidden="1" customHeight="1">
      <c r="A29" s="146"/>
      <c r="B29" s="147"/>
      <c r="C29" s="159"/>
      <c r="D29" s="159"/>
      <c r="E29" s="157"/>
      <c r="F29" s="157"/>
      <c r="G29" s="157"/>
      <c r="H29" s="7">
        <f t="shared" si="1"/>
        <v>0</v>
      </c>
    </row>
    <row r="30" spans="1:8">
      <c r="A30" s="45" t="s">
        <v>81</v>
      </c>
      <c r="B30" s="46"/>
      <c r="C30" s="7">
        <v>3.77</v>
      </c>
      <c r="D30" s="7">
        <v>-10</v>
      </c>
      <c r="E30" s="7">
        <f>E28-E31</f>
        <v>90.009999999999991</v>
      </c>
      <c r="F30" s="7">
        <f>F28-F31</f>
        <v>89.77</v>
      </c>
      <c r="G30" s="7">
        <f>G28-G31</f>
        <v>89.77</v>
      </c>
      <c r="H30" s="7">
        <f t="shared" si="1"/>
        <v>-10.239999999999995</v>
      </c>
    </row>
    <row r="31" spans="1:8">
      <c r="A31" s="139" t="s">
        <v>82</v>
      </c>
      <c r="B31" s="128"/>
      <c r="C31" s="7">
        <v>0.42</v>
      </c>
      <c r="D31" s="7">
        <v>-1.1100000000000001</v>
      </c>
      <c r="E31" s="7">
        <v>10.7</v>
      </c>
      <c r="F31" s="7">
        <v>9.9700000000000006</v>
      </c>
      <c r="G31" s="7">
        <v>9.9700000000000006</v>
      </c>
      <c r="H31" s="7">
        <f t="shared" si="1"/>
        <v>-1.8399999999999987</v>
      </c>
    </row>
    <row r="32" spans="1:8" ht="9.75" customHeight="1">
      <c r="A32" s="63"/>
      <c r="B32" s="64"/>
      <c r="C32" s="7"/>
      <c r="D32" s="7"/>
      <c r="E32" s="7"/>
      <c r="F32" s="7"/>
      <c r="G32" s="62"/>
      <c r="H32" s="7"/>
    </row>
    <row r="33" spans="1:8" ht="16.5" customHeight="1">
      <c r="A33" s="150" t="s">
        <v>53</v>
      </c>
      <c r="B33" s="151"/>
      <c r="C33" s="35">
        <v>7.8</v>
      </c>
      <c r="D33" s="35">
        <v>267.86</v>
      </c>
      <c r="E33" s="35">
        <v>215.6</v>
      </c>
      <c r="F33" s="35">
        <v>214.47</v>
      </c>
      <c r="G33" s="88">
        <f>G34+G35</f>
        <v>22.669999999999998</v>
      </c>
      <c r="H33" s="35">
        <f>F33-E33+D33+F33-G33</f>
        <v>458.53000000000003</v>
      </c>
    </row>
    <row r="34" spans="1:8" ht="14.25" customHeight="1">
      <c r="A34" s="70" t="s">
        <v>84</v>
      </c>
      <c r="B34" s="71"/>
      <c r="C34" s="35">
        <v>7.02</v>
      </c>
      <c r="D34" s="35">
        <v>268.06</v>
      </c>
      <c r="E34" s="7">
        <f>E33-E35</f>
        <v>194.04</v>
      </c>
      <c r="F34" s="7">
        <f>F33-F35</f>
        <v>193.02</v>
      </c>
      <c r="G34" s="72">
        <v>1.22</v>
      </c>
      <c r="H34" s="35">
        <f t="shared" ref="H34:H35" si="2">F34-E34+D34+F34-G34</f>
        <v>458.84000000000003</v>
      </c>
    </row>
    <row r="35" spans="1:8" ht="15.75" customHeight="1">
      <c r="A35" s="139" t="s">
        <v>82</v>
      </c>
      <c r="B35" s="128"/>
      <c r="C35" s="7">
        <v>0.78</v>
      </c>
      <c r="D35" s="7">
        <v>-0.2</v>
      </c>
      <c r="E35" s="7">
        <v>21.56</v>
      </c>
      <c r="F35" s="7">
        <v>21.45</v>
      </c>
      <c r="G35" s="7">
        <v>21.45</v>
      </c>
      <c r="H35" s="35">
        <f t="shared" si="2"/>
        <v>-0.30999999999999872</v>
      </c>
    </row>
    <row r="36" spans="1:8" ht="15.75" customHeight="1">
      <c r="A36" s="120" t="s">
        <v>144</v>
      </c>
      <c r="B36" s="121"/>
      <c r="C36" s="7"/>
      <c r="D36" s="35">
        <v>0</v>
      </c>
      <c r="E36" s="35">
        <f>E38+E39+E40+E41</f>
        <v>73.16</v>
      </c>
      <c r="F36" s="35">
        <f>F38+F39+F40+F41</f>
        <v>72.2</v>
      </c>
      <c r="G36" s="35">
        <f>G38+G39+G40+G41</f>
        <v>72.2</v>
      </c>
      <c r="H36" s="35">
        <f>G36-E36</f>
        <v>-0.95999999999999375</v>
      </c>
    </row>
    <row r="37" spans="1:8" ht="15.75" customHeight="1">
      <c r="A37" s="45" t="s">
        <v>145</v>
      </c>
      <c r="B37" s="89"/>
      <c r="C37" s="7"/>
      <c r="D37" s="7"/>
      <c r="E37" s="7"/>
      <c r="F37" s="7"/>
      <c r="G37" s="7"/>
      <c r="H37" s="35"/>
    </row>
    <row r="38" spans="1:8" ht="15.75" customHeight="1">
      <c r="A38" s="118" t="s">
        <v>146</v>
      </c>
      <c r="B38" s="119"/>
      <c r="C38" s="7"/>
      <c r="D38" s="7">
        <v>0</v>
      </c>
      <c r="E38" s="7">
        <v>3.99</v>
      </c>
      <c r="F38" s="7">
        <v>3.9</v>
      </c>
      <c r="G38" s="7">
        <v>3.9</v>
      </c>
      <c r="H38" s="35">
        <f t="shared" ref="H38:H41" si="3">G38-E38</f>
        <v>-9.0000000000000302E-2</v>
      </c>
    </row>
    <row r="39" spans="1:8" ht="15.75" customHeight="1">
      <c r="A39" s="118" t="s">
        <v>147</v>
      </c>
      <c r="B39" s="119"/>
      <c r="C39" s="7"/>
      <c r="D39" s="7">
        <v>0</v>
      </c>
      <c r="E39" s="7">
        <v>17.170000000000002</v>
      </c>
      <c r="F39" s="7">
        <v>17.510000000000002</v>
      </c>
      <c r="G39" s="7">
        <v>17.510000000000002</v>
      </c>
      <c r="H39" s="35">
        <f t="shared" si="3"/>
        <v>0.33999999999999986</v>
      </c>
    </row>
    <row r="40" spans="1:8" ht="15.75" customHeight="1">
      <c r="A40" s="118" t="s">
        <v>148</v>
      </c>
      <c r="B40" s="119"/>
      <c r="C40" s="7"/>
      <c r="D40" s="7">
        <v>0</v>
      </c>
      <c r="E40" s="7">
        <v>49.98</v>
      </c>
      <c r="F40" s="7">
        <v>48.82</v>
      </c>
      <c r="G40" s="7">
        <v>48.82</v>
      </c>
      <c r="H40" s="35">
        <f t="shared" si="3"/>
        <v>-1.1599999999999966</v>
      </c>
    </row>
    <row r="41" spans="1:8" ht="15.75" customHeight="1">
      <c r="A41" s="118" t="s">
        <v>149</v>
      </c>
      <c r="B41" s="119"/>
      <c r="C41" s="7"/>
      <c r="D41" s="7">
        <v>0</v>
      </c>
      <c r="E41" s="7">
        <v>2.02</v>
      </c>
      <c r="F41" s="7">
        <v>1.97</v>
      </c>
      <c r="G41" s="7">
        <v>1.97</v>
      </c>
      <c r="H41" s="35">
        <f t="shared" si="3"/>
        <v>-5.0000000000000044E-2</v>
      </c>
    </row>
    <row r="42" spans="1:8" ht="16.5" customHeight="1">
      <c r="A42" s="120" t="s">
        <v>128</v>
      </c>
      <c r="B42" s="121"/>
      <c r="C42" s="35"/>
      <c r="D42" s="35"/>
      <c r="E42" s="35">
        <f>E9+E33+E36</f>
        <v>857.4</v>
      </c>
      <c r="F42" s="35">
        <f>F9+F33+F36</f>
        <v>852.56000000000006</v>
      </c>
      <c r="G42" s="35">
        <f>G9+G33+G36</f>
        <v>660.76</v>
      </c>
      <c r="H42" s="7"/>
    </row>
    <row r="43" spans="1:8" ht="16.5" customHeight="1">
      <c r="A43" s="86"/>
      <c r="B43" s="87"/>
      <c r="C43" s="35"/>
      <c r="D43" s="35"/>
      <c r="E43" s="35"/>
      <c r="F43" s="35"/>
      <c r="G43" s="88"/>
      <c r="H43" s="7"/>
    </row>
    <row r="44" spans="1:8" ht="13.5" customHeight="1">
      <c r="A44" s="120" t="s">
        <v>129</v>
      </c>
      <c r="B44" s="168"/>
      <c r="C44" s="7"/>
      <c r="D44" s="7"/>
      <c r="E44" s="7"/>
      <c r="F44" s="7"/>
      <c r="G44" s="85"/>
      <c r="H44" s="35"/>
    </row>
    <row r="45" spans="1:8" ht="12.75" customHeight="1">
      <c r="A45" s="152" t="s">
        <v>130</v>
      </c>
      <c r="B45" s="153"/>
      <c r="C45" s="7"/>
      <c r="D45" s="7">
        <v>-1.68</v>
      </c>
      <c r="E45" s="7">
        <v>0</v>
      </c>
      <c r="F45" s="7">
        <v>1.68</v>
      </c>
      <c r="G45" s="65">
        <v>1.68</v>
      </c>
      <c r="H45" s="7">
        <v>0</v>
      </c>
    </row>
    <row r="46" spans="1:8" ht="15" hidden="1" customHeight="1">
      <c r="A46" s="148" t="s">
        <v>54</v>
      </c>
      <c r="B46" s="149"/>
      <c r="C46" s="7">
        <v>5.27</v>
      </c>
      <c r="D46" s="7"/>
      <c r="E46" s="7"/>
      <c r="F46" s="7"/>
      <c r="G46" s="65"/>
      <c r="H46" s="7"/>
    </row>
    <row r="47" spans="1:8" ht="0.75" hidden="1" customHeight="1">
      <c r="A47" s="142" t="s">
        <v>133</v>
      </c>
      <c r="B47" s="143"/>
      <c r="C47" s="136">
        <v>200</v>
      </c>
      <c r="D47" s="169">
        <v>4.5</v>
      </c>
      <c r="E47" s="169">
        <v>2.4</v>
      </c>
      <c r="F47" s="169">
        <v>2.4</v>
      </c>
      <c r="G47" s="170">
        <v>0.4</v>
      </c>
      <c r="H47" s="35"/>
    </row>
    <row r="48" spans="1:8" ht="7.5" customHeight="1">
      <c r="A48" s="144"/>
      <c r="B48" s="145"/>
      <c r="C48" s="137"/>
      <c r="D48" s="137"/>
      <c r="E48" s="137"/>
      <c r="F48" s="137"/>
      <c r="G48" s="172"/>
      <c r="H48" s="163">
        <v>6.5</v>
      </c>
    </row>
    <row r="49" spans="1:8" ht="6.75" customHeight="1">
      <c r="A49" s="144"/>
      <c r="B49" s="145"/>
      <c r="C49" s="137"/>
      <c r="D49" s="137"/>
      <c r="E49" s="137"/>
      <c r="F49" s="137"/>
      <c r="G49" s="172"/>
      <c r="H49" s="164"/>
    </row>
    <row r="50" spans="1:8" ht="3" customHeight="1">
      <c r="A50" s="146"/>
      <c r="B50" s="147"/>
      <c r="C50" s="138"/>
      <c r="D50" s="138"/>
      <c r="E50" s="138"/>
      <c r="F50" s="138"/>
      <c r="G50" s="171"/>
      <c r="H50" s="165"/>
    </row>
    <row r="51" spans="1:8" ht="8.25" customHeight="1">
      <c r="A51" s="142" t="s">
        <v>63</v>
      </c>
      <c r="B51" s="143"/>
      <c r="C51" s="136">
        <v>34</v>
      </c>
      <c r="D51" s="169">
        <v>0</v>
      </c>
      <c r="E51" s="169">
        <v>0.4</v>
      </c>
      <c r="F51" s="169">
        <v>0.4</v>
      </c>
      <c r="G51" s="170">
        <v>0.4</v>
      </c>
      <c r="H51" s="163">
        <v>0</v>
      </c>
    </row>
    <row r="52" spans="1:8" ht="4.5" customHeight="1">
      <c r="A52" s="146"/>
      <c r="B52" s="147"/>
      <c r="C52" s="138"/>
      <c r="D52" s="138"/>
      <c r="E52" s="138"/>
      <c r="F52" s="138"/>
      <c r="G52" s="171"/>
      <c r="H52" s="165"/>
    </row>
    <row r="53" spans="1:8" ht="14.25" customHeight="1">
      <c r="A53" s="166" t="s">
        <v>134</v>
      </c>
      <c r="B53" s="167"/>
      <c r="C53" s="80">
        <v>150</v>
      </c>
      <c r="D53" s="7">
        <v>8.9700000000000006</v>
      </c>
      <c r="E53" s="7">
        <v>3.6</v>
      </c>
      <c r="F53" s="7">
        <v>3.6</v>
      </c>
      <c r="G53" s="7">
        <v>0.61</v>
      </c>
      <c r="H53" s="35">
        <v>11.96</v>
      </c>
    </row>
    <row r="54" spans="1:8" ht="16.5" customHeight="1">
      <c r="A54" s="166" t="s">
        <v>63</v>
      </c>
      <c r="B54" s="167"/>
      <c r="C54" s="80">
        <v>25</v>
      </c>
      <c r="D54" s="7">
        <v>0</v>
      </c>
      <c r="E54" s="7">
        <v>0.61</v>
      </c>
      <c r="F54" s="7">
        <v>0.61</v>
      </c>
      <c r="G54" s="7">
        <v>0.61</v>
      </c>
      <c r="H54" s="35">
        <f t="shared" ref="H54" si="4">F54-E54+D54+F54-G54</f>
        <v>0</v>
      </c>
    </row>
    <row r="55" spans="1:8" ht="15" customHeight="1">
      <c r="A55" s="120" t="s">
        <v>128</v>
      </c>
      <c r="B55" s="121"/>
      <c r="C55" s="7"/>
      <c r="D55" s="7"/>
      <c r="E55" s="35">
        <f>E42+E47+E53</f>
        <v>863.4</v>
      </c>
      <c r="F55" s="35">
        <f>F42+F45+F47+F53</f>
        <v>860.24</v>
      </c>
      <c r="G55" s="35">
        <f>G42+G45+G47+G53</f>
        <v>663.44999999999993</v>
      </c>
      <c r="H55" s="7"/>
    </row>
    <row r="56" spans="1:8" ht="15.75" customHeight="1">
      <c r="A56" s="133" t="s">
        <v>138</v>
      </c>
      <c r="B56" s="135"/>
      <c r="C56" s="90"/>
      <c r="D56" s="90">
        <v>214.65</v>
      </c>
      <c r="E56" s="91"/>
      <c r="F56" s="91"/>
      <c r="G56" s="90"/>
      <c r="H56" s="90">
        <f>F55-E55+D56+F55-G55</f>
        <v>408.28000000000009</v>
      </c>
    </row>
    <row r="57" spans="1:8" ht="22.5" customHeight="1">
      <c r="A57" s="133" t="s">
        <v>143</v>
      </c>
      <c r="B57" s="133"/>
      <c r="C57" s="92"/>
      <c r="D57" s="92"/>
      <c r="E57" s="93"/>
      <c r="F57" s="94"/>
      <c r="G57" s="94"/>
      <c r="H57" s="95">
        <f>H58+H59</f>
        <v>408.28000000000003</v>
      </c>
    </row>
    <row r="58" spans="1:8" ht="13.5" customHeight="1">
      <c r="A58" s="133" t="s">
        <v>136</v>
      </c>
      <c r="B58" s="134"/>
      <c r="C58" s="92"/>
      <c r="D58" s="92"/>
      <c r="E58" s="93"/>
      <c r="F58" s="94"/>
      <c r="G58" s="94"/>
      <c r="H58" s="96">
        <f>H34+H48+H53</f>
        <v>477.3</v>
      </c>
    </row>
    <row r="59" spans="1:8" ht="17.25" customHeight="1">
      <c r="A59" s="133" t="s">
        <v>137</v>
      </c>
      <c r="B59" s="135"/>
      <c r="C59" s="92"/>
      <c r="D59" s="92"/>
      <c r="E59" s="93"/>
      <c r="F59" s="94"/>
      <c r="G59" s="94"/>
      <c r="H59" s="95">
        <f>H9+H35+H36</f>
        <v>-69.02</v>
      </c>
    </row>
    <row r="60" spans="1:8" ht="17.25" customHeight="1">
      <c r="A60" s="97"/>
      <c r="B60" s="98"/>
      <c r="C60" s="99"/>
      <c r="D60" s="99"/>
      <c r="E60" s="100"/>
      <c r="F60" s="101"/>
      <c r="G60" s="101"/>
      <c r="H60" s="102"/>
    </row>
    <row r="61" spans="1:8" ht="14.25" customHeight="1">
      <c r="A61" s="75"/>
      <c r="B61" s="74"/>
      <c r="C61" s="74"/>
      <c r="D61" s="74"/>
      <c r="E61" s="74"/>
      <c r="F61" s="74"/>
      <c r="G61" s="74"/>
      <c r="H61" s="74"/>
    </row>
    <row r="62" spans="1:8">
      <c r="A62" s="21" t="s">
        <v>150</v>
      </c>
      <c r="D62" s="23"/>
      <c r="E62" s="23"/>
      <c r="F62" s="23"/>
      <c r="G62" s="23"/>
    </row>
    <row r="63" spans="1:8" ht="15.75">
      <c r="A63" s="127" t="s">
        <v>67</v>
      </c>
      <c r="B63" s="128"/>
      <c r="C63" s="128"/>
      <c r="D63" s="129"/>
      <c r="E63" s="37" t="s">
        <v>68</v>
      </c>
      <c r="F63" s="37" t="s">
        <v>69</v>
      </c>
      <c r="G63" s="37" t="s">
        <v>132</v>
      </c>
      <c r="H63" s="84"/>
    </row>
    <row r="64" spans="1:8">
      <c r="A64" s="124" t="s">
        <v>125</v>
      </c>
      <c r="B64" s="125"/>
      <c r="C64" s="125"/>
      <c r="D64" s="126"/>
      <c r="E64" s="38">
        <v>42826</v>
      </c>
      <c r="F64" s="37">
        <v>2</v>
      </c>
      <c r="G64" s="39">
        <v>1.22</v>
      </c>
      <c r="H64" s="6" t="s">
        <v>139</v>
      </c>
    </row>
    <row r="65" spans="1:8">
      <c r="A65" s="124" t="s">
        <v>8</v>
      </c>
      <c r="B65" s="125"/>
      <c r="C65" s="125"/>
      <c r="D65" s="126"/>
      <c r="E65" s="38"/>
      <c r="F65" s="37"/>
      <c r="G65" s="39">
        <f>SUM(G64:G64)</f>
        <v>1.22</v>
      </c>
      <c r="H65" s="83"/>
    </row>
    <row r="66" spans="1:8">
      <c r="A66" s="21" t="s">
        <v>55</v>
      </c>
      <c r="D66" s="23"/>
      <c r="E66" s="23"/>
      <c r="F66" s="23"/>
      <c r="G66" s="79"/>
    </row>
    <row r="67" spans="1:8">
      <c r="A67" s="21" t="s">
        <v>56</v>
      </c>
      <c r="D67" s="23"/>
      <c r="E67" s="23"/>
      <c r="F67" s="23"/>
      <c r="G67" s="23"/>
    </row>
    <row r="68" spans="1:8" ht="23.25" customHeight="1">
      <c r="A68" s="127" t="s">
        <v>71</v>
      </c>
      <c r="B68" s="128"/>
      <c r="C68" s="128"/>
      <c r="D68" s="128"/>
      <c r="E68" s="129"/>
      <c r="F68" s="41" t="s">
        <v>69</v>
      </c>
      <c r="G68" s="40" t="s">
        <v>70</v>
      </c>
    </row>
    <row r="69" spans="1:8">
      <c r="A69" s="124" t="s">
        <v>72</v>
      </c>
      <c r="B69" s="125"/>
      <c r="C69" s="125"/>
      <c r="D69" s="125"/>
      <c r="E69" s="126"/>
      <c r="F69" s="37">
        <v>3</v>
      </c>
      <c r="G69" s="37">
        <v>275.60000000000002</v>
      </c>
    </row>
    <row r="70" spans="1:8">
      <c r="A70" s="48"/>
      <c r="B70" s="49"/>
      <c r="C70" s="49"/>
      <c r="D70" s="49"/>
      <c r="E70" s="49"/>
      <c r="F70" s="50"/>
      <c r="G70" s="50"/>
    </row>
    <row r="71" spans="1:8">
      <c r="A71" s="54" t="s">
        <v>85</v>
      </c>
      <c r="B71" s="55"/>
      <c r="C71" s="55"/>
      <c r="D71" s="55"/>
      <c r="E71" s="55"/>
      <c r="F71" s="37"/>
      <c r="G71" s="37"/>
    </row>
    <row r="72" spans="1:8">
      <c r="A72" s="127" t="s">
        <v>86</v>
      </c>
      <c r="B72" s="130"/>
      <c r="C72" s="103" t="s">
        <v>87</v>
      </c>
      <c r="D72" s="130"/>
      <c r="E72" s="37" t="s">
        <v>88</v>
      </c>
      <c r="F72" s="37" t="s">
        <v>89</v>
      </c>
      <c r="G72" s="37" t="s">
        <v>90</v>
      </c>
    </row>
    <row r="73" spans="1:8">
      <c r="A73" s="127" t="s">
        <v>108</v>
      </c>
      <c r="B73" s="130"/>
      <c r="C73" s="103" t="s">
        <v>66</v>
      </c>
      <c r="D73" s="129"/>
      <c r="E73" s="37">
        <v>5</v>
      </c>
      <c r="F73" s="37" t="s">
        <v>66</v>
      </c>
      <c r="G73" s="37" t="s">
        <v>66</v>
      </c>
    </row>
    <row r="74" spans="1:8">
      <c r="A74" s="51"/>
      <c r="B74" s="52"/>
      <c r="C74" s="28"/>
      <c r="D74" s="53"/>
      <c r="E74" s="50"/>
      <c r="F74" s="50"/>
      <c r="G74" s="50"/>
    </row>
    <row r="75" spans="1:8">
      <c r="A75" s="21" t="s">
        <v>126</v>
      </c>
      <c r="F75" s="57"/>
    </row>
    <row r="76" spans="1:8">
      <c r="A76" s="21"/>
      <c r="F76" s="57"/>
    </row>
    <row r="77" spans="1:8">
      <c r="A77" s="131" t="s">
        <v>153</v>
      </c>
      <c r="B77" s="132"/>
      <c r="C77" s="132"/>
      <c r="D77" s="132"/>
      <c r="E77" s="132"/>
      <c r="F77" s="132"/>
      <c r="G77" s="132"/>
    </row>
    <row r="78" spans="1:8" ht="28.5" customHeight="1">
      <c r="A78" s="122" t="s">
        <v>154</v>
      </c>
      <c r="B78" s="123"/>
      <c r="C78" s="123"/>
      <c r="D78" s="123"/>
      <c r="E78" s="123"/>
      <c r="F78" s="123"/>
      <c r="G78" s="123"/>
      <c r="H78" s="123"/>
    </row>
    <row r="79" spans="1:8" ht="12" customHeight="1">
      <c r="A79" s="117" t="s">
        <v>155</v>
      </c>
      <c r="B79" s="117"/>
      <c r="C79" s="117"/>
      <c r="D79" s="117"/>
      <c r="E79" s="117"/>
      <c r="F79" s="117"/>
      <c r="G79" s="117"/>
    </row>
    <row r="80" spans="1:8" ht="27" customHeight="1">
      <c r="A80" s="117"/>
      <c r="B80" s="117"/>
      <c r="C80" s="117"/>
      <c r="D80" s="117"/>
      <c r="E80" s="117"/>
      <c r="F80" s="117"/>
      <c r="G80" s="117"/>
    </row>
    <row r="81" spans="1:7" ht="12" hidden="1" customHeight="1">
      <c r="A81" s="117"/>
      <c r="B81" s="117"/>
      <c r="C81" s="117"/>
      <c r="D81" s="117"/>
      <c r="E81" s="117"/>
      <c r="F81" s="117"/>
      <c r="G81" s="117"/>
    </row>
    <row r="82" spans="1:7">
      <c r="A82" s="73"/>
      <c r="B82" s="73"/>
      <c r="C82" s="73"/>
      <c r="D82" s="73"/>
      <c r="E82" s="73"/>
      <c r="F82" s="73"/>
      <c r="G82" s="73"/>
    </row>
    <row r="83" spans="1:7">
      <c r="A83" s="23" t="s">
        <v>91</v>
      </c>
      <c r="B83" s="56"/>
    </row>
    <row r="84" spans="1:7">
      <c r="A84" s="23" t="s">
        <v>92</v>
      </c>
      <c r="B84" s="56"/>
      <c r="E84" s="23" t="s">
        <v>94</v>
      </c>
    </row>
    <row r="85" spans="1:7">
      <c r="A85" s="23" t="s">
        <v>93</v>
      </c>
      <c r="B85" s="56"/>
    </row>
    <row r="86" spans="1:7">
      <c r="A86" s="23"/>
      <c r="B86" s="56"/>
    </row>
    <row r="87" spans="1:7">
      <c r="A87" s="19" t="s">
        <v>95</v>
      </c>
    </row>
    <row r="88" spans="1:7">
      <c r="A88" s="19" t="s">
        <v>96</v>
      </c>
    </row>
    <row r="89" spans="1:7">
      <c r="A89" s="19" t="s">
        <v>97</v>
      </c>
    </row>
    <row r="90" spans="1:7">
      <c r="A90" s="19" t="s">
        <v>98</v>
      </c>
    </row>
    <row r="91" spans="1:7">
      <c r="A91" s="19"/>
    </row>
  </sheetData>
  <mergeCells count="66">
    <mergeCell ref="H48:H50"/>
    <mergeCell ref="A53:B53"/>
    <mergeCell ref="A54:B54"/>
    <mergeCell ref="A42:B42"/>
    <mergeCell ref="A44:B44"/>
    <mergeCell ref="A51:B52"/>
    <mergeCell ref="C51:C52"/>
    <mergeCell ref="D51:D52"/>
    <mergeCell ref="E51:E52"/>
    <mergeCell ref="F51:F52"/>
    <mergeCell ref="D47:D50"/>
    <mergeCell ref="G51:G52"/>
    <mergeCell ref="H51:H52"/>
    <mergeCell ref="E47:E50"/>
    <mergeCell ref="F47:F50"/>
    <mergeCell ref="G47:G50"/>
    <mergeCell ref="A3:B3"/>
    <mergeCell ref="A9:B9"/>
    <mergeCell ref="A11:B11"/>
    <mergeCell ref="A12:H12"/>
    <mergeCell ref="A13:B13"/>
    <mergeCell ref="A4:B4"/>
    <mergeCell ref="A7:H7"/>
    <mergeCell ref="A36:B36"/>
    <mergeCell ref="A38:B38"/>
    <mergeCell ref="A39:B39"/>
    <mergeCell ref="A24:B24"/>
    <mergeCell ref="G28:G29"/>
    <mergeCell ref="A27:B27"/>
    <mergeCell ref="A28:B29"/>
    <mergeCell ref="C28:C29"/>
    <mergeCell ref="D28:D29"/>
    <mergeCell ref="E28:E29"/>
    <mergeCell ref="F28:F29"/>
    <mergeCell ref="A59:B59"/>
    <mergeCell ref="A57:B57"/>
    <mergeCell ref="A56:B56"/>
    <mergeCell ref="C47:C50"/>
    <mergeCell ref="A15:B15"/>
    <mergeCell ref="A16:B16"/>
    <mergeCell ref="A18:B18"/>
    <mergeCell ref="A19:B19"/>
    <mergeCell ref="A21:B21"/>
    <mergeCell ref="A47:B50"/>
    <mergeCell ref="A35:B35"/>
    <mergeCell ref="A31:B31"/>
    <mergeCell ref="A46:B46"/>
    <mergeCell ref="A33:B33"/>
    <mergeCell ref="A45:B45"/>
    <mergeCell ref="A22:B22"/>
    <mergeCell ref="A79:G81"/>
    <mergeCell ref="A40:B40"/>
    <mergeCell ref="A41:B41"/>
    <mergeCell ref="A55:B55"/>
    <mergeCell ref="A78:H78"/>
    <mergeCell ref="A64:D64"/>
    <mergeCell ref="A63:D63"/>
    <mergeCell ref="A72:B72"/>
    <mergeCell ref="A73:B73"/>
    <mergeCell ref="C72:D72"/>
    <mergeCell ref="C73:D73"/>
    <mergeCell ref="A65:D65"/>
    <mergeCell ref="A68:E68"/>
    <mergeCell ref="A69:E69"/>
    <mergeCell ref="A77:G77"/>
    <mergeCell ref="A58:B5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2018-01-23T00:08:44Z</cp:lastPrinted>
  <dcterms:created xsi:type="dcterms:W3CDTF">2013-02-18T04:38:06Z</dcterms:created>
  <dcterms:modified xsi:type="dcterms:W3CDTF">2018-02-22T01:29:37Z</dcterms:modified>
</cp:coreProperties>
</file>