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8" i="8"/>
  <c r="H49"/>
  <c r="H50"/>
  <c r="H51"/>
  <c r="H40"/>
  <c r="H39"/>
  <c r="H38"/>
  <c r="H37"/>
  <c r="H35"/>
  <c r="F35"/>
  <c r="E35"/>
  <c r="G8"/>
  <c r="G9"/>
  <c r="G29"/>
  <c r="G25"/>
  <c r="G22"/>
  <c r="G19"/>
  <c r="G16"/>
  <c r="G13"/>
  <c r="G32"/>
  <c r="G41"/>
  <c r="F8"/>
  <c r="F41"/>
  <c r="E8"/>
  <c r="E41"/>
  <c r="D22"/>
  <c r="D20"/>
  <c r="D19"/>
  <c r="D17"/>
  <c r="D16"/>
  <c r="D9"/>
  <c r="H8"/>
  <c r="H32"/>
  <c r="F33"/>
  <c r="E33"/>
  <c r="F29"/>
  <c r="E29"/>
  <c r="F25"/>
  <c r="E25"/>
  <c r="F22"/>
  <c r="E22"/>
  <c r="F19"/>
  <c r="E19"/>
  <c r="F16"/>
  <c r="E16"/>
  <c r="F13"/>
  <c r="E13"/>
  <c r="D14"/>
  <c r="D13"/>
  <c r="H34"/>
  <c r="H33"/>
  <c r="F47"/>
  <c r="E47"/>
  <c r="G47"/>
  <c r="H30"/>
  <c r="H29"/>
  <c r="H28"/>
  <c r="H27"/>
  <c r="H26"/>
  <c r="H25"/>
  <c r="H24"/>
  <c r="H23"/>
  <c r="H22"/>
  <c r="H21"/>
  <c r="H20"/>
  <c r="H19"/>
  <c r="H18"/>
  <c r="H16"/>
  <c r="H15"/>
  <c r="H14"/>
  <c r="H13"/>
  <c r="H12"/>
  <c r="H10"/>
  <c r="F9"/>
  <c r="E9"/>
  <c r="H9"/>
  <c r="G62"/>
</calcChain>
</file>

<file path=xl/sharedStrings.xml><?xml version="1.0" encoding="utf-8"?>
<sst xmlns="http://schemas.openxmlformats.org/spreadsheetml/2006/main" count="186" uniqueCount="161">
  <si>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</si>
  <si>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</si>
  <si>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</si>
  <si>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</si>
  <si>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</si>
  <si>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</si>
  <si>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</si>
  <si>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</si>
  <si>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</si>
  <si>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</si>
  <si>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</si>
  <si>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</si>
  <si>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</si>
  <si>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</si>
  <si>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</si>
  <si>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</si>
  <si>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</si>
  <si>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</si>
  <si>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</si>
  <si>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</si>
  <si>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</si>
  <si>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</si>
  <si>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</si>
  <si>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</si>
  <si>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</si>
  <si>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</si>
  <si>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</si>
  <si>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</si>
  <si>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</si>
  <si>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</si>
  <si>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</si>
  <si>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</si>
  <si>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</si>
  <si>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</si>
  <si>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</si>
  <si>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</si>
  <si>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</si>
  <si>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</si>
  <si>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</si>
  <si>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</si>
  <si>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</si>
  <si>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</si>
  <si>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</si>
  <si>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</si>
  <si>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</si>
  <si>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</si>
  <si>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</si>
  <si>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</si>
  <si>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</si>
  <si>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</si>
  <si>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</si>
  <si>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</si>
  <si>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</si>
  <si>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</si>
  <si>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</si>
  <si>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</si>
  <si>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</si>
  <si>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</si>
  <si>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</si>
  <si>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</si>
  <si>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</si>
  <si>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</si>
  <si>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</si>
  <si>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</si>
  <si>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</si>
  <si>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</si>
  <si>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</si>
  <si>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</si>
  <si>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</si>
  <si>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</si>
  <si>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</si>
  <si>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</si>
  <si>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</si>
  <si>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</si>
  <si>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</si>
  <si>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</si>
  <si>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</si>
  <si>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</si>
  <si>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</si>
  <si>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</si>
  <si>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</si>
  <si>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</si>
  <si>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</si>
  <si>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</si>
  <si>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</si>
  <si>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</si>
  <si>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</si>
  <si>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</si>
  <si>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</si>
  <si>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</si>
  <si>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</si>
  <si>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</si>
  <si>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</si>
  <si>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</si>
  <si>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</si>
  <si>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</si>
  <si>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</si>
  <si>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</si>
  <si>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</si>
  <si>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№ 15 по ул. Ивановской</t>
  </si>
  <si>
    <t>9 этажей</t>
  </si>
  <si>
    <t>4 подъезда</t>
  </si>
  <si>
    <t>4 лифтов</t>
  </si>
  <si>
    <t>4  м/проводов</t>
  </si>
  <si>
    <t>Ивановская, 15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</si>
  <si>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</si>
  <si>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</si>
  <si>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</si>
  <si>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</si>
  <si>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</si>
  <si>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</si>
  <si>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</si>
  <si>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</si>
  <si>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</si>
  <si>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</si>
  <si>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</si>
  <si>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</si>
  <si>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</si>
  <si>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</si>
  <si>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</si>
  <si>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</si>
  <si>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 xml:space="preserve">                                           01 февраля 2008 года</t>
  </si>
  <si>
    <t>обязательное страхование лифтов</t>
  </si>
  <si>
    <t>4 шт</t>
  </si>
  <si>
    <t>часть 4</t>
  </si>
  <si>
    <t>В отчете отражен тариф, по которому производятся начисления с мая 2014 г.</t>
  </si>
  <si>
    <t>количество проживающих</t>
  </si>
  <si>
    <t>284 чел</t>
  </si>
  <si>
    <t>итого по дому:</t>
  </si>
  <si>
    <t>Прочие работы и услуги</t>
  </si>
  <si>
    <r>
      <rPr>
        <sz val="8"/>
        <color theme="1"/>
        <rFont val="Calibri"/>
        <family val="2"/>
        <charset val="204"/>
        <scheme val="minor"/>
      </rPr>
      <t>ООО "ЭРА</t>
    </r>
    <r>
      <rPr>
        <sz val="11"/>
        <color theme="1"/>
        <rFont val="Calibri"/>
        <family val="2"/>
        <charset val="204"/>
        <scheme val="minor"/>
      </rPr>
      <t>"</t>
    </r>
  </si>
  <si>
    <t>1.Капитальный ремонт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</si>
  <si>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</si>
  <si>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</si>
  <si>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</si>
  <si>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</si>
  <si>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</si>
  <si>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</si>
  <si>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>Ресо-Гарантия</t>
  </si>
  <si>
    <t>ООО "ЭРА"</t>
  </si>
  <si>
    <t>всего 1129,7 кв.м</t>
  </si>
  <si>
    <t xml:space="preserve"> Реклама в лифтах</t>
  </si>
  <si>
    <t>Собственникам следует представить в Управляющую компанию протокол общего собрания с решением о необходимости производства каких либо работ по текущему ремонту общедомового имущества для формирования  перспективного плана  текущего ремонта дома.</t>
  </si>
  <si>
    <t xml:space="preserve">                       Отчет ООО "Управляющей компании Ленинского района"  за 2017 г.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</si>
  <si>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</si>
  <si>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</si>
  <si>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</si>
  <si>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</si>
  <si>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</si>
  <si>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услуги: всего,</t>
  </si>
  <si>
    <t xml:space="preserve">в том числе: </t>
  </si>
  <si>
    <t>ХВС на содержание ОИ МКД</t>
  </si>
  <si>
    <t>оведение сточных вод</t>
  </si>
  <si>
    <t>ГВС на содержание ОИ МКД</t>
  </si>
  <si>
    <t>эл. энергия на содержание ОИ МКД</t>
  </si>
  <si>
    <t>3. Перечень работ, выполненных по статье " текущий ремонт"  в 2017 году.</t>
  </si>
  <si>
    <t>подводка ХВС на бойлер</t>
  </si>
  <si>
    <t>6 п.м</t>
  </si>
  <si>
    <t>аварийн. Замена стояка канализ. Кв.47,51</t>
  </si>
  <si>
    <t>789,14 р</t>
  </si>
  <si>
    <t>План по статье "текущий ремонт" на 2018 год.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</si>
</sst>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0" fillId="0" borderId="1" xfId="0" applyBorder="1"/>
    <xf numFmtId="2" fontId="3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/>
    <xf numFmtId="0" fontId="0" fillId="0" borderId="7" xfId="0" applyBorder="1" applyAlignment="1"/>
    <xf numFmtId="0" fontId="3" fillId="0" borderId="8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9" fillId="2" borderId="8" xfId="0" applyFont="1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3" fillId="0" borderId="2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opLeftCell="A22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143</v>
      </c>
      <c r="C1" s="1"/>
    </row>
    <row r="2" spans="1:4" ht="15" customHeight="1">
      <c r="A2" s="2" t="s">
        <v>58</v>
      </c>
      <c r="C2" s="4"/>
    </row>
    <row r="3" spans="1:4" ht="15.75">
      <c r="B3" s="4" t="s">
        <v>11</v>
      </c>
      <c r="C3" s="24" t="s">
        <v>99</v>
      </c>
    </row>
    <row r="4" spans="1:4" ht="14.25" customHeight="1">
      <c r="A4" s="22" t="s">
        <v>144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59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56</v>
      </c>
      <c r="D8" s="14"/>
    </row>
    <row r="9" spans="1:4" s="3" customFormat="1" ht="12" customHeight="1">
      <c r="A9" s="12" t="s">
        <v>1</v>
      </c>
      <c r="B9" s="13" t="s">
        <v>12</v>
      </c>
      <c r="C9" s="93" t="s">
        <v>13</v>
      </c>
      <c r="D9" s="94"/>
    </row>
    <row r="10" spans="1:4" s="3" customFormat="1" ht="24" customHeight="1">
      <c r="A10" s="12" t="s">
        <v>2</v>
      </c>
      <c r="B10" s="15" t="s">
        <v>14</v>
      </c>
      <c r="C10" s="95" t="s">
        <v>96</v>
      </c>
      <c r="D10" s="96"/>
    </row>
    <row r="11" spans="1:4" s="3" customFormat="1" ht="15" customHeight="1">
      <c r="A11" s="12" t="s">
        <v>3</v>
      </c>
      <c r="B11" s="13" t="s">
        <v>15</v>
      </c>
      <c r="C11" s="93" t="s">
        <v>16</v>
      </c>
      <c r="D11" s="94"/>
    </row>
    <row r="12" spans="1:4" s="3" customFormat="1" ht="15" customHeight="1">
      <c r="A12" s="64" t="s">
        <v>4</v>
      </c>
      <c r="B12" s="65" t="s">
        <v>106</v>
      </c>
      <c r="C12" s="58" t="s">
        <v>107</v>
      </c>
      <c r="D12" s="59" t="s">
        <v>108</v>
      </c>
    </row>
    <row r="13" spans="1:4" s="3" customFormat="1" ht="15" customHeight="1">
      <c r="A13" s="66"/>
      <c r="B13" s="67"/>
      <c r="C13" s="58" t="s">
        <v>109</v>
      </c>
      <c r="D13" s="59" t="s">
        <v>110</v>
      </c>
    </row>
    <row r="14" spans="1:4" s="3" customFormat="1" ht="15" customHeight="1">
      <c r="A14" s="66"/>
      <c r="B14" s="67"/>
      <c r="C14" s="58" t="s">
        <v>111</v>
      </c>
      <c r="D14" s="59" t="s">
        <v>112</v>
      </c>
    </row>
    <row r="15" spans="1:4" s="3" customFormat="1" ht="15" customHeight="1">
      <c r="A15" s="66"/>
      <c r="B15" s="67"/>
      <c r="C15" s="58" t="s">
        <v>113</v>
      </c>
      <c r="D15" s="59" t="s">
        <v>114</v>
      </c>
    </row>
    <row r="16" spans="1:4" s="3" customFormat="1" ht="15" customHeight="1">
      <c r="A16" s="66"/>
      <c r="B16" s="67"/>
      <c r="C16" s="58" t="s">
        <v>115</v>
      </c>
      <c r="D16" s="59" t="s">
        <v>116</v>
      </c>
    </row>
    <row r="17" spans="1:4" s="3" customFormat="1" ht="15" customHeight="1">
      <c r="A17" s="66"/>
      <c r="B17" s="67"/>
      <c r="C17" s="58" t="s">
        <v>117</v>
      </c>
      <c r="D17" s="59" t="s">
        <v>118</v>
      </c>
    </row>
    <row r="18" spans="1:4" s="3" customFormat="1" ht="15" customHeight="1">
      <c r="A18" s="68"/>
      <c r="B18" s="69"/>
      <c r="C18" s="58" t="s">
        <v>119</v>
      </c>
      <c r="D18" s="59" t="s">
        <v>120</v>
      </c>
    </row>
    <row r="19" spans="1:4" s="3" customFormat="1" ht="14.25" customHeight="1">
      <c r="A19" s="12" t="s">
        <v>5</v>
      </c>
      <c r="B19" s="13" t="s">
        <v>17</v>
      </c>
      <c r="C19" s="97" t="s">
        <v>105</v>
      </c>
      <c r="D19" s="98"/>
    </row>
    <row r="20" spans="1:4" s="3" customFormat="1">
      <c r="A20" s="12" t="s">
        <v>6</v>
      </c>
      <c r="B20" s="13" t="s">
        <v>18</v>
      </c>
      <c r="C20" s="99" t="s">
        <v>62</v>
      </c>
      <c r="D20" s="100"/>
    </row>
    <row r="21" spans="1:4" s="3" customFormat="1" ht="16.5" customHeight="1">
      <c r="A21" s="12" t="s">
        <v>7</v>
      </c>
      <c r="B21" s="13" t="s">
        <v>19</v>
      </c>
      <c r="C21" s="95" t="s">
        <v>20</v>
      </c>
      <c r="D21" s="96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01" t="s">
        <v>28</v>
      </c>
      <c r="B26" s="102"/>
      <c r="C26" s="102"/>
      <c r="D26" s="103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25</v>
      </c>
      <c r="C28" s="6" t="s">
        <v>26</v>
      </c>
      <c r="D28" s="6" t="s">
        <v>27</v>
      </c>
    </row>
    <row r="29" spans="1:4">
      <c r="A29" s="20" t="s">
        <v>29</v>
      </c>
      <c r="B29" s="19"/>
      <c r="C29" s="19"/>
      <c r="D29" s="19"/>
    </row>
    <row r="30" spans="1:4" ht="12.75" customHeight="1">
      <c r="A30" s="7">
        <v>1</v>
      </c>
      <c r="B30" s="6" t="s">
        <v>30</v>
      </c>
      <c r="C30" s="6" t="s">
        <v>31</v>
      </c>
      <c r="D30" s="10" t="s">
        <v>32</v>
      </c>
    </row>
    <row r="31" spans="1:4">
      <c r="A31" s="20" t="s">
        <v>48</v>
      </c>
      <c r="B31" s="19"/>
      <c r="C31" s="19"/>
      <c r="D31" s="19"/>
    </row>
    <row r="32" spans="1:4" ht="13.5" customHeight="1">
      <c r="A32" s="20" t="s">
        <v>49</v>
      </c>
      <c r="B32" s="19"/>
      <c r="C32" s="19"/>
      <c r="D32" s="19"/>
    </row>
    <row r="33" spans="1:4" ht="12" customHeight="1">
      <c r="A33" s="7">
        <v>1</v>
      </c>
      <c r="B33" s="6" t="s">
        <v>33</v>
      </c>
      <c r="C33" s="6" t="s">
        <v>31</v>
      </c>
      <c r="D33" s="10" t="s">
        <v>34</v>
      </c>
    </row>
    <row r="34" spans="1:4">
      <c r="A34" s="20" t="s">
        <v>35</v>
      </c>
      <c r="B34" s="19"/>
      <c r="C34" s="19"/>
      <c r="D34" s="19"/>
    </row>
    <row r="35" spans="1:4" ht="14.25" customHeight="1">
      <c r="A35" s="7">
        <v>1</v>
      </c>
      <c r="B35" s="6" t="s">
        <v>36</v>
      </c>
      <c r="C35" s="6" t="s">
        <v>26</v>
      </c>
      <c r="D35" s="6" t="s">
        <v>37</v>
      </c>
    </row>
    <row r="36" spans="1:4" ht="13.5" customHeight="1">
      <c r="A36" s="20" t="s">
        <v>38</v>
      </c>
      <c r="B36" s="19"/>
      <c r="C36" s="19"/>
      <c r="D36" s="19"/>
    </row>
    <row r="37" spans="1:4">
      <c r="A37" s="7">
        <v>1</v>
      </c>
      <c r="B37" s="6" t="s">
        <v>39</v>
      </c>
      <c r="C37" s="6" t="s">
        <v>26</v>
      </c>
      <c r="D37" s="6" t="s">
        <v>27</v>
      </c>
    </row>
    <row r="38" spans="1:4">
      <c r="A38" s="28"/>
      <c r="B38" s="11"/>
      <c r="C38" s="11"/>
      <c r="D38" s="11"/>
    </row>
    <row r="39" spans="1:4">
      <c r="A39" s="4" t="s">
        <v>57</v>
      </c>
      <c r="B39" s="19"/>
      <c r="C39" s="19"/>
      <c r="D39" s="19"/>
    </row>
    <row r="40" spans="1:4">
      <c r="A40" s="7">
        <v>1</v>
      </c>
      <c r="B40" s="6" t="s">
        <v>40</v>
      </c>
      <c r="C40" s="90">
        <v>1971</v>
      </c>
      <c r="D40" s="91"/>
    </row>
    <row r="41" spans="1:4">
      <c r="A41" s="7">
        <v>2</v>
      </c>
      <c r="B41" s="6" t="s">
        <v>42</v>
      </c>
      <c r="C41" s="90" t="s">
        <v>100</v>
      </c>
      <c r="D41" s="91"/>
    </row>
    <row r="42" spans="1:4" ht="15" customHeight="1">
      <c r="A42" s="7">
        <v>3</v>
      </c>
      <c r="B42" s="6" t="s">
        <v>43</v>
      </c>
      <c r="C42" s="90" t="s">
        <v>101</v>
      </c>
      <c r="D42" s="92"/>
    </row>
    <row r="43" spans="1:4">
      <c r="A43" s="7">
        <v>4</v>
      </c>
      <c r="B43" s="6" t="s">
        <v>41</v>
      </c>
      <c r="C43" s="90" t="s">
        <v>102</v>
      </c>
      <c r="D43" s="92"/>
    </row>
    <row r="44" spans="1:4">
      <c r="A44" s="7">
        <v>5</v>
      </c>
      <c r="B44" s="6" t="s">
        <v>44</v>
      </c>
      <c r="C44" s="90" t="s">
        <v>103</v>
      </c>
      <c r="D44" s="92"/>
    </row>
    <row r="45" spans="1:4">
      <c r="A45" s="7">
        <v>6</v>
      </c>
      <c r="B45" s="6" t="s">
        <v>45</v>
      </c>
      <c r="C45" s="90">
        <v>7313.1</v>
      </c>
      <c r="D45" s="91"/>
    </row>
    <row r="46" spans="1:4" ht="15" customHeight="1">
      <c r="A46" s="7">
        <v>7</v>
      </c>
      <c r="B46" s="6" t="s">
        <v>46</v>
      </c>
      <c r="C46" s="90" t="s">
        <v>63</v>
      </c>
      <c r="D46" s="91"/>
    </row>
    <row r="47" spans="1:4" ht="15" customHeight="1">
      <c r="A47" s="7">
        <v>8</v>
      </c>
      <c r="B47" s="6" t="s">
        <v>126</v>
      </c>
      <c r="C47" s="90" t="s">
        <v>127</v>
      </c>
      <c r="D47" s="104"/>
    </row>
    <row r="48" spans="1:4">
      <c r="A48" s="7">
        <v>9</v>
      </c>
      <c r="B48" s="6" t="s">
        <v>47</v>
      </c>
      <c r="C48" s="90" t="s">
        <v>140</v>
      </c>
      <c r="D48" s="91"/>
    </row>
    <row r="49" spans="1:3">
      <c r="A49" s="57"/>
      <c r="B49" s="57" t="s">
        <v>98</v>
      </c>
      <c r="C49" s="57" t="s">
        <v>121</v>
      </c>
    </row>
    <row r="50" spans="1:3" ht="15" customHeight="1">
      <c r="A50" s="4"/>
    </row>
    <row r="51" spans="1:3">
      <c r="A51" s="4"/>
    </row>
    <row r="53" spans="1:3" ht="15" customHeight="1"/>
  </sheetData>
  <mergeCells count="16">
    <mergeCell ref="C45:D45"/>
    <mergeCell ref="C46:D46"/>
    <mergeCell ref="C48:D48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7:D47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6"/>
  <sheetViews>
    <sheetView tabSelected="1" topLeftCell="A29" workbookViewId="0">
      <selection activeCell="I18" sqref="I18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0.85546875" customWidth="1"/>
  </cols>
  <sheetData>
    <row r="1" spans="1:8">
      <c r="A1" s="4" t="s">
        <v>132</v>
      </c>
      <c r="B1"/>
      <c r="C1" s="42"/>
      <c r="D1" s="42"/>
    </row>
    <row r="2" spans="1:8" ht="13.5" customHeight="1">
      <c r="A2" s="4" t="s">
        <v>145</v>
      </c>
      <c r="B2"/>
      <c r="C2" s="42"/>
      <c r="D2" s="42"/>
    </row>
    <row r="3" spans="1:8" ht="62.25" customHeight="1">
      <c r="A3" s="105" t="s">
        <v>70</v>
      </c>
      <c r="B3" s="106"/>
      <c r="C3" s="43" t="s">
        <v>71</v>
      </c>
      <c r="D3" s="32" t="s">
        <v>72</v>
      </c>
      <c r="E3" s="32" t="s">
        <v>73</v>
      </c>
      <c r="F3" s="32" t="s">
        <v>74</v>
      </c>
      <c r="G3" s="44" t="s">
        <v>75</v>
      </c>
      <c r="H3" s="32" t="s">
        <v>76</v>
      </c>
    </row>
    <row r="4" spans="1:8" ht="30.75" customHeight="1">
      <c r="A4" s="126" t="s">
        <v>146</v>
      </c>
      <c r="B4" s="127"/>
      <c r="C4" s="43"/>
      <c r="D4" s="32">
        <v>-739.48</v>
      </c>
      <c r="E4" s="32"/>
      <c r="F4" s="32"/>
      <c r="G4" s="44"/>
      <c r="H4" s="32"/>
    </row>
    <row r="5" spans="1:8" ht="14.25" customHeight="1">
      <c r="A5" s="77" t="s">
        <v>133</v>
      </c>
      <c r="B5" s="78"/>
      <c r="C5" s="43"/>
      <c r="D5" s="32">
        <v>17.96</v>
      </c>
      <c r="E5" s="32"/>
      <c r="F5" s="32"/>
      <c r="G5" s="44"/>
      <c r="H5" s="32"/>
    </row>
    <row r="6" spans="1:8" ht="14.25" customHeight="1">
      <c r="A6" s="77" t="s">
        <v>134</v>
      </c>
      <c r="B6" s="78"/>
      <c r="C6" s="43"/>
      <c r="D6" s="32">
        <v>-757.44</v>
      </c>
      <c r="E6" s="32"/>
      <c r="F6" s="32"/>
      <c r="G6" s="44"/>
      <c r="H6" s="32"/>
    </row>
    <row r="7" spans="1:8" ht="13.5" customHeight="1">
      <c r="A7" s="107" t="s">
        <v>147</v>
      </c>
      <c r="B7" s="108"/>
      <c r="C7" s="108"/>
      <c r="D7" s="108"/>
      <c r="E7" s="108"/>
      <c r="F7" s="108"/>
      <c r="G7" s="108"/>
      <c r="H7" s="104"/>
    </row>
    <row r="8" spans="1:8" ht="17.25" customHeight="1">
      <c r="A8" s="105" t="s">
        <v>77</v>
      </c>
      <c r="B8" s="128"/>
      <c r="C8" s="36">
        <v>20.420000000000002</v>
      </c>
      <c r="D8" s="33">
        <v>-283.38</v>
      </c>
      <c r="E8" s="7">
        <f>E12+E15+E18+E21+E24+E27</f>
        <v>1695.21</v>
      </c>
      <c r="F8" s="7">
        <f>F12+F15+F18+F21+F24+F27</f>
        <v>1619.9199999999998</v>
      </c>
      <c r="G8" s="7">
        <f>G12+G15+G18+G21+G24+G27</f>
        <v>1619.9199999999998</v>
      </c>
      <c r="H8" s="7">
        <f>F8-E8+D8</f>
        <v>-358.67000000000019</v>
      </c>
    </row>
    <row r="9" spans="1:8">
      <c r="A9" s="45" t="s">
        <v>78</v>
      </c>
      <c r="B9" s="46"/>
      <c r="C9" s="7">
        <v>18.38</v>
      </c>
      <c r="D9" s="7">
        <f>D8-D10</f>
        <v>-255.04</v>
      </c>
      <c r="E9" s="7">
        <f>E8-E10</f>
        <v>1525.69</v>
      </c>
      <c r="F9" s="7">
        <f>F8-F10</f>
        <v>1457.9299999999998</v>
      </c>
      <c r="G9" s="7">
        <f>G8-G10</f>
        <v>1457.9299999999998</v>
      </c>
      <c r="H9" s="7">
        <f>F9-E9+D9</f>
        <v>-322.80000000000018</v>
      </c>
    </row>
    <row r="10" spans="1:8">
      <c r="A10" s="115" t="s">
        <v>79</v>
      </c>
      <c r="B10" s="108"/>
      <c r="C10" s="7">
        <v>2.04</v>
      </c>
      <c r="D10" s="7">
        <v>-28.34</v>
      </c>
      <c r="E10" s="7">
        <v>169.52</v>
      </c>
      <c r="F10" s="7">
        <v>161.99</v>
      </c>
      <c r="G10" s="7">
        <v>161.99</v>
      </c>
      <c r="H10" s="7">
        <f>F10-E10+D10</f>
        <v>-35.870000000000005</v>
      </c>
    </row>
    <row r="11" spans="1:8" ht="20.25" customHeight="1">
      <c r="A11" s="107" t="s">
        <v>80</v>
      </c>
      <c r="B11" s="129"/>
      <c r="C11" s="129"/>
      <c r="D11" s="129"/>
      <c r="E11" s="129"/>
      <c r="F11" s="129"/>
      <c r="G11" s="129"/>
      <c r="H11" s="128"/>
    </row>
    <row r="12" spans="1:8">
      <c r="A12" s="116" t="s">
        <v>60</v>
      </c>
      <c r="B12" s="117"/>
      <c r="C12" s="36">
        <v>5.65</v>
      </c>
      <c r="D12" s="33">
        <v>-72.709999999999994</v>
      </c>
      <c r="E12" s="33">
        <v>491.75</v>
      </c>
      <c r="F12" s="33">
        <v>469.92</v>
      </c>
      <c r="G12" s="33">
        <v>469.92</v>
      </c>
      <c r="H12" s="85">
        <f t="shared" ref="H12:H30" si="0">F12-E12+D12</f>
        <v>-94.539999999999978</v>
      </c>
    </row>
    <row r="13" spans="1:8">
      <c r="A13" s="45" t="s">
        <v>78</v>
      </c>
      <c r="B13" s="46"/>
      <c r="C13" s="7">
        <v>5.08</v>
      </c>
      <c r="D13" s="85">
        <f>D12-D14</f>
        <v>-65.438999999999993</v>
      </c>
      <c r="E13" s="7">
        <f>E12-E14</f>
        <v>442.58</v>
      </c>
      <c r="F13" s="7">
        <f>F12-F14</f>
        <v>422.93</v>
      </c>
      <c r="G13" s="7">
        <f>G12-G14</f>
        <v>422.93</v>
      </c>
      <c r="H13" s="85">
        <f t="shared" si="0"/>
        <v>-85.08899999999997</v>
      </c>
    </row>
    <row r="14" spans="1:8">
      <c r="A14" s="115" t="s">
        <v>79</v>
      </c>
      <c r="B14" s="108"/>
      <c r="C14" s="7">
        <v>0.56999999999999995</v>
      </c>
      <c r="D14" s="85">
        <f>D12*10%</f>
        <v>-7.2709999999999999</v>
      </c>
      <c r="E14" s="7">
        <v>49.17</v>
      </c>
      <c r="F14" s="7">
        <v>46.99</v>
      </c>
      <c r="G14" s="7">
        <v>46.99</v>
      </c>
      <c r="H14" s="85">
        <f t="shared" si="0"/>
        <v>-9.4510000000000005</v>
      </c>
    </row>
    <row r="15" spans="1:8" ht="23.25" customHeight="1">
      <c r="A15" s="116" t="s">
        <v>50</v>
      </c>
      <c r="B15" s="117"/>
      <c r="C15" s="36">
        <v>3.45</v>
      </c>
      <c r="D15" s="85">
        <v>-38.32</v>
      </c>
      <c r="E15" s="33">
        <v>300.27</v>
      </c>
      <c r="F15" s="33">
        <v>286.95</v>
      </c>
      <c r="G15" s="33">
        <v>286.95</v>
      </c>
      <c r="H15" s="85">
        <f t="shared" si="0"/>
        <v>-51.639999999999993</v>
      </c>
    </row>
    <row r="16" spans="1:8">
      <c r="A16" s="45" t="s">
        <v>78</v>
      </c>
      <c r="B16" s="46"/>
      <c r="C16" s="7">
        <v>3.1</v>
      </c>
      <c r="D16" s="85">
        <f>D15-D17</f>
        <v>-34.488</v>
      </c>
      <c r="E16" s="7">
        <f>E15-E17</f>
        <v>270.24</v>
      </c>
      <c r="F16" s="7">
        <f>F15-F17</f>
        <v>258.25</v>
      </c>
      <c r="G16" s="7">
        <f>G15-G17</f>
        <v>258.25</v>
      </c>
      <c r="H16" s="85">
        <f t="shared" si="0"/>
        <v>-46.478000000000009</v>
      </c>
    </row>
    <row r="17" spans="1:8" ht="15" customHeight="1">
      <c r="A17" s="115" t="s">
        <v>79</v>
      </c>
      <c r="B17" s="108"/>
      <c r="C17" s="7">
        <v>0.35</v>
      </c>
      <c r="D17" s="85">
        <f>D15*10%</f>
        <v>-3.8320000000000003</v>
      </c>
      <c r="E17" s="7">
        <v>30.03</v>
      </c>
      <c r="F17" s="7">
        <v>28.7</v>
      </c>
      <c r="G17" s="7">
        <v>28.7</v>
      </c>
      <c r="H17" s="85">
        <v>-3.85</v>
      </c>
    </row>
    <row r="18" spans="1:8" ht="15" customHeight="1">
      <c r="A18" s="116" t="s">
        <v>61</v>
      </c>
      <c r="B18" s="117"/>
      <c r="C18" s="43">
        <v>2.37</v>
      </c>
      <c r="D18" s="33">
        <v>-29.86</v>
      </c>
      <c r="E18" s="33">
        <v>206.27</v>
      </c>
      <c r="F18" s="33">
        <v>197.12</v>
      </c>
      <c r="G18" s="33">
        <v>197.12</v>
      </c>
      <c r="H18" s="85">
        <f t="shared" si="0"/>
        <v>-39.010000000000005</v>
      </c>
    </row>
    <row r="19" spans="1:8" ht="13.5" customHeight="1">
      <c r="A19" s="45" t="s">
        <v>78</v>
      </c>
      <c r="B19" s="46"/>
      <c r="C19" s="7">
        <v>2.13</v>
      </c>
      <c r="D19" s="85">
        <f>D18-D20</f>
        <v>-26.873999999999999</v>
      </c>
      <c r="E19" s="7">
        <f>E18-E20</f>
        <v>185.64000000000001</v>
      </c>
      <c r="F19" s="7">
        <f>F18-F20</f>
        <v>177.41</v>
      </c>
      <c r="G19" s="7">
        <f>G18-G20</f>
        <v>177.41</v>
      </c>
      <c r="H19" s="85">
        <f t="shared" si="0"/>
        <v>-35.104000000000013</v>
      </c>
    </row>
    <row r="20" spans="1:8" ht="14.25" customHeight="1">
      <c r="A20" s="115" t="s">
        <v>79</v>
      </c>
      <c r="B20" s="108"/>
      <c r="C20" s="7">
        <v>0.24</v>
      </c>
      <c r="D20" s="85">
        <f>D18*10%</f>
        <v>-2.9860000000000002</v>
      </c>
      <c r="E20" s="7">
        <v>20.63</v>
      </c>
      <c r="F20" s="7">
        <v>19.71</v>
      </c>
      <c r="G20" s="7">
        <v>19.71</v>
      </c>
      <c r="H20" s="85">
        <f t="shared" si="0"/>
        <v>-3.9059999999999984</v>
      </c>
    </row>
    <row r="21" spans="1:8">
      <c r="A21" s="116" t="s">
        <v>97</v>
      </c>
      <c r="B21" s="125"/>
      <c r="C21" s="35">
        <v>1.1100000000000001</v>
      </c>
      <c r="D21" s="7">
        <v>-13.97</v>
      </c>
      <c r="E21" s="7">
        <v>96.61</v>
      </c>
      <c r="F21" s="7">
        <v>92.32</v>
      </c>
      <c r="G21" s="7">
        <v>92.32</v>
      </c>
      <c r="H21" s="7">
        <f t="shared" si="0"/>
        <v>-18.260000000000005</v>
      </c>
    </row>
    <row r="22" spans="1:8" ht="14.25" customHeight="1">
      <c r="A22" s="45" t="s">
        <v>78</v>
      </c>
      <c r="B22" s="46"/>
      <c r="C22" s="7">
        <v>1</v>
      </c>
      <c r="D22" s="7">
        <f>D21-D23</f>
        <v>-12.58</v>
      </c>
      <c r="E22" s="7">
        <f>E21-E23</f>
        <v>86.95</v>
      </c>
      <c r="F22" s="7">
        <f>F21-F23</f>
        <v>83.089999999999989</v>
      </c>
      <c r="G22" s="7">
        <f>G21-G23</f>
        <v>83.089999999999989</v>
      </c>
      <c r="H22" s="7">
        <f t="shared" si="0"/>
        <v>-16.440000000000012</v>
      </c>
    </row>
    <row r="23" spans="1:8" ht="14.25" customHeight="1">
      <c r="A23" s="115" t="s">
        <v>79</v>
      </c>
      <c r="B23" s="130"/>
      <c r="C23" s="7">
        <v>0.11</v>
      </c>
      <c r="D23" s="7">
        <v>-1.39</v>
      </c>
      <c r="E23" s="7">
        <v>9.66</v>
      </c>
      <c r="F23" s="7">
        <v>9.23</v>
      </c>
      <c r="G23" s="7">
        <v>9.23</v>
      </c>
      <c r="H23" s="7">
        <f t="shared" si="0"/>
        <v>-1.8199999999999996</v>
      </c>
    </row>
    <row r="24" spans="1:8" ht="14.25" customHeight="1">
      <c r="A24" s="10" t="s">
        <v>51</v>
      </c>
      <c r="B24" s="47"/>
      <c r="C24" s="35">
        <v>3.65</v>
      </c>
      <c r="D24" s="7">
        <v>-45.3</v>
      </c>
      <c r="E24" s="7">
        <v>317.69</v>
      </c>
      <c r="F24" s="7">
        <v>303.58999999999997</v>
      </c>
      <c r="G24" s="7">
        <v>303.58999999999997</v>
      </c>
      <c r="H24" s="7">
        <f t="shared" si="0"/>
        <v>-59.40000000000002</v>
      </c>
    </row>
    <row r="25" spans="1:8" ht="14.25" customHeight="1">
      <c r="A25" s="45" t="s">
        <v>78</v>
      </c>
      <c r="B25" s="46"/>
      <c r="C25" s="7">
        <v>3.29</v>
      </c>
      <c r="D25" s="7">
        <v>-39.880000000000003</v>
      </c>
      <c r="E25" s="7">
        <f>E24-E26</f>
        <v>285.92</v>
      </c>
      <c r="F25" s="7">
        <f>F24-F26</f>
        <v>273.22999999999996</v>
      </c>
      <c r="G25" s="7">
        <f>G24-G26</f>
        <v>273.22999999999996</v>
      </c>
      <c r="H25" s="7">
        <f t="shared" si="0"/>
        <v>-52.570000000000057</v>
      </c>
    </row>
    <row r="26" spans="1:8">
      <c r="A26" s="115" t="s">
        <v>79</v>
      </c>
      <c r="B26" s="108"/>
      <c r="C26" s="7">
        <v>0.36</v>
      </c>
      <c r="D26" s="7">
        <v>-4.42</v>
      </c>
      <c r="E26" s="7">
        <v>31.77</v>
      </c>
      <c r="F26" s="7">
        <v>30.36</v>
      </c>
      <c r="G26" s="7">
        <v>30.36</v>
      </c>
      <c r="H26" s="7">
        <f t="shared" si="0"/>
        <v>-5.83</v>
      </c>
    </row>
    <row r="27" spans="1:8" ht="14.25" customHeight="1">
      <c r="A27" s="131" t="s">
        <v>52</v>
      </c>
      <c r="B27" s="132"/>
      <c r="C27" s="135">
        <v>4.1900000000000004</v>
      </c>
      <c r="D27" s="113">
        <v>-79.39</v>
      </c>
      <c r="E27" s="113">
        <v>282.62</v>
      </c>
      <c r="F27" s="113">
        <v>270.02</v>
      </c>
      <c r="G27" s="113">
        <v>270.02</v>
      </c>
      <c r="H27" s="7">
        <f t="shared" si="0"/>
        <v>-91.990000000000023</v>
      </c>
    </row>
    <row r="28" spans="1:8" ht="0.75" hidden="1" customHeight="1">
      <c r="A28" s="133"/>
      <c r="B28" s="134"/>
      <c r="C28" s="136"/>
      <c r="D28" s="114"/>
      <c r="E28" s="114"/>
      <c r="F28" s="114"/>
      <c r="G28" s="114"/>
      <c r="H28" s="7">
        <f t="shared" si="0"/>
        <v>0</v>
      </c>
    </row>
    <row r="29" spans="1:8">
      <c r="A29" s="45" t="s">
        <v>78</v>
      </c>
      <c r="B29" s="46"/>
      <c r="C29" s="7">
        <v>3.77</v>
      </c>
      <c r="D29" s="7">
        <v>-71.45</v>
      </c>
      <c r="E29" s="7">
        <f>E27-E30</f>
        <v>254.36</v>
      </c>
      <c r="F29" s="7">
        <f>F27-F30</f>
        <v>243.01999999999998</v>
      </c>
      <c r="G29" s="7">
        <f>G27-G30</f>
        <v>243.01999999999998</v>
      </c>
      <c r="H29" s="7">
        <f t="shared" si="0"/>
        <v>-82.790000000000035</v>
      </c>
    </row>
    <row r="30" spans="1:8">
      <c r="A30" s="115" t="s">
        <v>79</v>
      </c>
      <c r="B30" s="108"/>
      <c r="C30" s="7">
        <v>0.42</v>
      </c>
      <c r="D30" s="7">
        <v>-7.94</v>
      </c>
      <c r="E30" s="7">
        <v>28.26</v>
      </c>
      <c r="F30" s="7">
        <v>27</v>
      </c>
      <c r="G30" s="7">
        <v>27</v>
      </c>
      <c r="H30" s="7">
        <f t="shared" si="0"/>
        <v>-9.2000000000000028</v>
      </c>
    </row>
    <row r="31" spans="1:8" ht="10.5" customHeight="1">
      <c r="A31" s="61"/>
      <c r="B31" s="62"/>
      <c r="C31" s="7"/>
      <c r="D31" s="7"/>
      <c r="G31" s="60"/>
      <c r="H31" s="70"/>
    </row>
    <row r="32" spans="1:8" ht="13.5" customHeight="1">
      <c r="A32" s="105" t="s">
        <v>53</v>
      </c>
      <c r="B32" s="106"/>
      <c r="C32" s="35">
        <v>7.8</v>
      </c>
      <c r="D32" s="35">
        <v>-432.2</v>
      </c>
      <c r="E32" s="35">
        <v>640.66999999999996</v>
      </c>
      <c r="F32" s="35">
        <v>619.16999999999996</v>
      </c>
      <c r="G32" s="71">
        <f>G33+G34</f>
        <v>92.37</v>
      </c>
      <c r="H32" s="35">
        <f>F32-E32+D32+F32-G32</f>
        <v>73.099999999999966</v>
      </c>
    </row>
    <row r="33" spans="1:8" ht="12.75" customHeight="1">
      <c r="A33" s="45" t="s">
        <v>81</v>
      </c>
      <c r="B33" s="46"/>
      <c r="C33" s="7">
        <v>7.02</v>
      </c>
      <c r="D33" s="7">
        <v>-429.31</v>
      </c>
      <c r="E33" s="7">
        <f>E32-E34</f>
        <v>573.59999999999991</v>
      </c>
      <c r="F33" s="7">
        <f>F32-F34</f>
        <v>557.25</v>
      </c>
      <c r="G33" s="7">
        <v>30.45</v>
      </c>
      <c r="H33" s="35">
        <f t="shared" ref="H33:H34" si="1">F33-E33+D33+F33-G33</f>
        <v>81.140000000000086</v>
      </c>
    </row>
    <row r="34" spans="1:8" ht="12.75" customHeight="1">
      <c r="A34" s="115" t="s">
        <v>79</v>
      </c>
      <c r="B34" s="108"/>
      <c r="C34" s="7">
        <v>0.78</v>
      </c>
      <c r="D34" s="7">
        <v>-2.89</v>
      </c>
      <c r="E34" s="7">
        <v>67.069999999999993</v>
      </c>
      <c r="F34" s="7">
        <v>61.92</v>
      </c>
      <c r="G34" s="7">
        <v>61.92</v>
      </c>
      <c r="H34" s="35">
        <f t="shared" si="1"/>
        <v>-8.039999999999992</v>
      </c>
    </row>
    <row r="35" spans="1:8" ht="12.75" customHeight="1">
      <c r="A35" s="105" t="s">
        <v>149</v>
      </c>
      <c r="B35" s="128"/>
      <c r="C35" s="7"/>
      <c r="D35" s="7"/>
      <c r="E35" s="35">
        <f>E37+E38+E39+E40</f>
        <v>180.11</v>
      </c>
      <c r="F35" s="35">
        <f>F37+F38+F39+F40</f>
        <v>165.77</v>
      </c>
      <c r="G35" s="35">
        <v>165.77</v>
      </c>
      <c r="H35" s="35">
        <f>F35-E35</f>
        <v>-14.340000000000003</v>
      </c>
    </row>
    <row r="36" spans="1:8" ht="12.75" customHeight="1">
      <c r="A36" s="152" t="s">
        <v>150</v>
      </c>
      <c r="B36" s="128"/>
      <c r="C36" s="7"/>
      <c r="D36" s="7"/>
      <c r="E36" s="7"/>
      <c r="F36" s="7"/>
      <c r="G36" s="89"/>
      <c r="H36" s="35"/>
    </row>
    <row r="37" spans="1:8" ht="12.75" customHeight="1">
      <c r="A37" s="152" t="s">
        <v>151</v>
      </c>
      <c r="B37" s="128"/>
      <c r="C37" s="7"/>
      <c r="D37" s="7"/>
      <c r="E37" s="7">
        <v>8.58</v>
      </c>
      <c r="F37" s="7">
        <v>7.85</v>
      </c>
      <c r="G37" s="7">
        <v>7.85</v>
      </c>
      <c r="H37" s="35">
        <f t="shared" ref="H37:H40" si="2">F37-E37</f>
        <v>-0.73000000000000043</v>
      </c>
    </row>
    <row r="38" spans="1:8" ht="12.75" customHeight="1">
      <c r="A38" s="152" t="s">
        <v>153</v>
      </c>
      <c r="B38" s="128"/>
      <c r="C38" s="7"/>
      <c r="D38" s="7"/>
      <c r="E38" s="7">
        <v>38.17</v>
      </c>
      <c r="F38" s="7">
        <v>34.729999999999997</v>
      </c>
      <c r="G38" s="7">
        <v>34.729999999999997</v>
      </c>
      <c r="H38" s="35">
        <f t="shared" si="2"/>
        <v>-3.4400000000000048</v>
      </c>
    </row>
    <row r="39" spans="1:8" ht="12.75" customHeight="1">
      <c r="A39" s="152" t="s">
        <v>154</v>
      </c>
      <c r="B39" s="128"/>
      <c r="C39" s="7"/>
      <c r="D39" s="7"/>
      <c r="E39" s="7">
        <v>129.02000000000001</v>
      </c>
      <c r="F39" s="7">
        <v>119.35</v>
      </c>
      <c r="G39" s="7">
        <v>119.35</v>
      </c>
      <c r="H39" s="35">
        <f t="shared" si="2"/>
        <v>-9.6700000000000159</v>
      </c>
    </row>
    <row r="40" spans="1:8" ht="12.75" customHeight="1">
      <c r="A40" s="152" t="s">
        <v>152</v>
      </c>
      <c r="B40" s="128"/>
      <c r="C40" s="7"/>
      <c r="D40" s="7"/>
      <c r="E40" s="7">
        <v>4.34</v>
      </c>
      <c r="F40" s="7">
        <v>3.84</v>
      </c>
      <c r="G40" s="7">
        <v>3.84</v>
      </c>
      <c r="H40" s="35">
        <f t="shared" si="2"/>
        <v>-0.5</v>
      </c>
    </row>
    <row r="41" spans="1:8" ht="13.5" customHeight="1">
      <c r="A41" s="109" t="s">
        <v>128</v>
      </c>
      <c r="B41" s="110"/>
      <c r="C41" s="7"/>
      <c r="D41" s="7"/>
      <c r="E41" s="35">
        <f>E8+E32+E35</f>
        <v>2515.9900000000002</v>
      </c>
      <c r="F41" s="35">
        <f t="shared" ref="F41:G41" si="3">F8+F32+F35</f>
        <v>2404.8599999999997</v>
      </c>
      <c r="G41" s="35">
        <f t="shared" si="3"/>
        <v>1878.06</v>
      </c>
      <c r="H41" s="35"/>
    </row>
    <row r="42" spans="1:8" ht="13.5" customHeight="1">
      <c r="A42" s="109" t="s">
        <v>129</v>
      </c>
      <c r="B42" s="110"/>
      <c r="C42" s="7"/>
      <c r="D42" s="7"/>
      <c r="E42" s="7"/>
      <c r="F42" s="7"/>
      <c r="G42" s="73"/>
      <c r="H42" s="35"/>
    </row>
    <row r="43" spans="1:8" ht="12.75" customHeight="1">
      <c r="A43" s="118" t="s">
        <v>131</v>
      </c>
      <c r="B43" s="119"/>
      <c r="C43" s="7"/>
      <c r="D43" s="7">
        <v>-41.86</v>
      </c>
      <c r="E43" s="7">
        <v>0</v>
      </c>
      <c r="F43" s="7">
        <v>0.06</v>
      </c>
      <c r="G43" s="63">
        <v>0.06</v>
      </c>
      <c r="H43" s="35">
        <v>-41.8</v>
      </c>
    </row>
    <row r="44" spans="1:8" ht="8.25" customHeight="1">
      <c r="A44" s="140" t="s">
        <v>141</v>
      </c>
      <c r="B44" s="141"/>
      <c r="C44" s="120"/>
      <c r="D44" s="120">
        <v>17.96</v>
      </c>
      <c r="E44" s="120">
        <v>0.6</v>
      </c>
      <c r="F44" s="120">
        <v>0.6</v>
      </c>
      <c r="G44" s="137">
        <v>0.1</v>
      </c>
      <c r="H44" s="120">
        <v>18.46</v>
      </c>
    </row>
    <row r="45" spans="1:8" ht="6.75" customHeight="1">
      <c r="A45" s="142"/>
      <c r="B45" s="143"/>
      <c r="C45" s="121"/>
      <c r="D45" s="121"/>
      <c r="E45" s="121"/>
      <c r="F45" s="121"/>
      <c r="G45" s="138"/>
      <c r="H45" s="121"/>
    </row>
    <row r="46" spans="1:8" ht="0.75" hidden="1" customHeight="1">
      <c r="A46" s="144"/>
      <c r="B46" s="145"/>
      <c r="C46" s="122"/>
      <c r="D46" s="122"/>
      <c r="E46" s="122"/>
      <c r="F46" s="122"/>
      <c r="G46" s="139"/>
      <c r="H46" s="122"/>
    </row>
    <row r="47" spans="1:8" ht="18" customHeight="1">
      <c r="A47" s="109" t="s">
        <v>128</v>
      </c>
      <c r="B47" s="110"/>
      <c r="C47" s="7"/>
      <c r="D47" s="7"/>
      <c r="E47" s="35">
        <f>E41+E44</f>
        <v>2516.59</v>
      </c>
      <c r="F47" s="35">
        <f>F41+F43+F44</f>
        <v>2405.5199999999995</v>
      </c>
      <c r="G47" s="35">
        <f>G41+G43+G44</f>
        <v>1878.2199999999998</v>
      </c>
      <c r="H47" s="7"/>
    </row>
    <row r="48" spans="1:8" ht="21" customHeight="1">
      <c r="A48" s="111" t="s">
        <v>135</v>
      </c>
      <c r="B48" s="112"/>
      <c r="C48" s="79"/>
      <c r="D48" s="79">
        <v>-739.49</v>
      </c>
      <c r="E48" s="80"/>
      <c r="F48" s="80"/>
      <c r="G48" s="79"/>
      <c r="H48" s="35">
        <f>F47-E47+D48+F47-G47</f>
        <v>-323.2600000000009</v>
      </c>
    </row>
    <row r="49" spans="1:8" ht="21" customHeight="1">
      <c r="A49" s="111" t="s">
        <v>148</v>
      </c>
      <c r="B49" s="111"/>
      <c r="C49" s="81"/>
      <c r="D49" s="81"/>
      <c r="E49" s="82"/>
      <c r="F49" s="83"/>
      <c r="G49" s="83"/>
      <c r="H49" s="82">
        <f>H50+H51</f>
        <v>-323.25000000000011</v>
      </c>
    </row>
    <row r="50" spans="1:8" ht="18.75" customHeight="1">
      <c r="A50" s="111" t="s">
        <v>133</v>
      </c>
      <c r="B50" s="149"/>
      <c r="C50" s="81"/>
      <c r="D50" s="81"/>
      <c r="E50" s="82"/>
      <c r="F50" s="83"/>
      <c r="G50" s="83"/>
      <c r="H50" s="80">
        <f>H33+H44</f>
        <v>99.60000000000008</v>
      </c>
    </row>
    <row r="51" spans="1:8" ht="25.5" customHeight="1">
      <c r="A51" s="111" t="s">
        <v>134</v>
      </c>
      <c r="B51" s="127"/>
      <c r="C51" s="81"/>
      <c r="D51" s="81"/>
      <c r="E51" s="82"/>
      <c r="F51" s="83"/>
      <c r="G51" s="83"/>
      <c r="H51" s="82">
        <f>H8+H34+H35+H43</f>
        <v>-422.85000000000019</v>
      </c>
    </row>
    <row r="52" spans="1:8" ht="6.75" customHeight="1">
      <c r="A52" s="74"/>
      <c r="B52" s="74"/>
      <c r="C52" s="28"/>
      <c r="D52" s="28"/>
      <c r="E52" s="28"/>
      <c r="F52" s="28"/>
      <c r="G52" s="28"/>
      <c r="H52" s="53"/>
    </row>
    <row r="53" spans="1:8" ht="6.75" customHeight="1">
      <c r="A53" s="74"/>
      <c r="B53" s="74"/>
      <c r="C53" s="28"/>
      <c r="D53" s="28"/>
      <c r="E53" s="28"/>
      <c r="F53" s="28"/>
      <c r="G53" s="28"/>
      <c r="H53" s="53"/>
    </row>
    <row r="54" spans="1:8" ht="14.25" customHeight="1">
      <c r="A54" s="150" t="s">
        <v>125</v>
      </c>
      <c r="B54" s="151"/>
      <c r="C54" s="151"/>
      <c r="D54" s="151"/>
      <c r="E54" s="151"/>
      <c r="F54" s="151"/>
      <c r="G54" s="151"/>
      <c r="H54" s="151"/>
    </row>
    <row r="55" spans="1:8" ht="14.25" customHeight="1">
      <c r="A55" s="75"/>
      <c r="B55" s="76"/>
      <c r="C55" s="76"/>
      <c r="D55" s="76"/>
      <c r="E55" s="76"/>
      <c r="F55" s="76"/>
      <c r="G55" s="76"/>
      <c r="H55" s="76"/>
    </row>
    <row r="56" spans="1:8" ht="14.25" customHeight="1">
      <c r="A56" s="86"/>
      <c r="B56" s="87"/>
      <c r="C56" s="87"/>
      <c r="D56" s="87"/>
      <c r="E56" s="87"/>
      <c r="F56" s="87"/>
      <c r="G56" s="87"/>
      <c r="H56" s="87"/>
    </row>
    <row r="57" spans="1:8">
      <c r="A57" s="21" t="s">
        <v>155</v>
      </c>
      <c r="D57" s="23"/>
      <c r="E57" s="23"/>
      <c r="F57" s="23"/>
      <c r="G57" s="23"/>
    </row>
    <row r="58" spans="1:8">
      <c r="A58" s="146" t="s">
        <v>64</v>
      </c>
      <c r="B58" s="108"/>
      <c r="C58" s="108"/>
      <c r="D58" s="104"/>
      <c r="E58" s="37" t="s">
        <v>65</v>
      </c>
      <c r="F58" s="37" t="s">
        <v>66</v>
      </c>
      <c r="G58" s="37" t="s">
        <v>136</v>
      </c>
      <c r="H58" s="6" t="s">
        <v>137</v>
      </c>
    </row>
    <row r="59" spans="1:8">
      <c r="A59" s="148" t="s">
        <v>156</v>
      </c>
      <c r="B59" s="129"/>
      <c r="C59" s="129"/>
      <c r="D59" s="128"/>
      <c r="E59" s="38">
        <v>42767</v>
      </c>
      <c r="F59" s="37" t="s">
        <v>157</v>
      </c>
      <c r="G59" s="39">
        <v>14.94</v>
      </c>
      <c r="H59" s="84" t="s">
        <v>130</v>
      </c>
    </row>
    <row r="60" spans="1:8">
      <c r="A60" s="148" t="s">
        <v>158</v>
      </c>
      <c r="B60" s="129"/>
      <c r="C60" s="129"/>
      <c r="D60" s="128"/>
      <c r="E60" s="38">
        <v>43070</v>
      </c>
      <c r="F60" s="37" t="s">
        <v>157</v>
      </c>
      <c r="G60" s="39">
        <v>13.07</v>
      </c>
      <c r="H60" s="6" t="s">
        <v>139</v>
      </c>
    </row>
    <row r="61" spans="1:8">
      <c r="A61" s="148" t="s">
        <v>122</v>
      </c>
      <c r="B61" s="129"/>
      <c r="C61" s="129"/>
      <c r="D61" s="128"/>
      <c r="E61" s="38">
        <v>42826</v>
      </c>
      <c r="F61" s="37" t="s">
        <v>123</v>
      </c>
      <c r="G61" s="39">
        <v>2.44</v>
      </c>
      <c r="H61" s="6" t="s">
        <v>138</v>
      </c>
    </row>
    <row r="62" spans="1:8">
      <c r="A62" s="148" t="s">
        <v>8</v>
      </c>
      <c r="B62" s="129"/>
      <c r="C62" s="129"/>
      <c r="D62" s="128"/>
      <c r="E62" s="38"/>
      <c r="F62" s="37"/>
      <c r="G62" s="39">
        <f>SUM(G59:G61)</f>
        <v>30.45</v>
      </c>
      <c r="H62" s="84"/>
    </row>
    <row r="63" spans="1:8">
      <c r="A63" s="21" t="s">
        <v>54</v>
      </c>
      <c r="D63" s="23"/>
      <c r="E63" s="23"/>
      <c r="F63" s="23"/>
      <c r="G63" s="23"/>
    </row>
    <row r="64" spans="1:8">
      <c r="A64" s="21" t="s">
        <v>55</v>
      </c>
      <c r="D64" s="23"/>
      <c r="E64" s="23"/>
      <c r="F64" s="23"/>
      <c r="G64" s="23"/>
    </row>
    <row r="65" spans="1:7" ht="23.25" customHeight="1">
      <c r="A65" s="146" t="s">
        <v>68</v>
      </c>
      <c r="B65" s="108"/>
      <c r="C65" s="108"/>
      <c r="D65" s="108"/>
      <c r="E65" s="104"/>
      <c r="F65" s="41" t="s">
        <v>66</v>
      </c>
      <c r="G65" s="40" t="s">
        <v>67</v>
      </c>
    </row>
    <row r="66" spans="1:7">
      <c r="A66" s="148" t="s">
        <v>69</v>
      </c>
      <c r="B66" s="129"/>
      <c r="C66" s="129"/>
      <c r="D66" s="129"/>
      <c r="E66" s="128"/>
      <c r="F66" s="37">
        <v>2</v>
      </c>
      <c r="G66" s="37" t="s">
        <v>159</v>
      </c>
    </row>
    <row r="67" spans="1:7">
      <c r="A67" s="48"/>
      <c r="B67" s="49"/>
      <c r="C67" s="49"/>
      <c r="D67" s="49"/>
      <c r="E67" s="49"/>
      <c r="F67" s="50"/>
      <c r="G67" s="50"/>
    </row>
    <row r="68" spans="1:7">
      <c r="A68" s="54" t="s">
        <v>82</v>
      </c>
      <c r="B68" s="55"/>
      <c r="C68" s="55"/>
      <c r="D68" s="55"/>
      <c r="E68" s="55"/>
      <c r="F68" s="37"/>
      <c r="G68" s="37"/>
    </row>
    <row r="69" spans="1:7">
      <c r="A69" s="146" t="s">
        <v>83</v>
      </c>
      <c r="B69" s="147"/>
      <c r="C69" s="90" t="s">
        <v>84</v>
      </c>
      <c r="D69" s="147"/>
      <c r="E69" s="37" t="s">
        <v>85</v>
      </c>
      <c r="F69" s="37" t="s">
        <v>86</v>
      </c>
      <c r="G69" s="37" t="s">
        <v>87</v>
      </c>
    </row>
    <row r="70" spans="1:7">
      <c r="A70" s="146" t="s">
        <v>104</v>
      </c>
      <c r="B70" s="147"/>
      <c r="C70" s="90" t="s">
        <v>63</v>
      </c>
      <c r="D70" s="104"/>
      <c r="E70" s="37">
        <v>4</v>
      </c>
      <c r="F70" s="37" t="s">
        <v>63</v>
      </c>
      <c r="G70" s="37" t="s">
        <v>63</v>
      </c>
    </row>
    <row r="71" spans="1:7">
      <c r="A71" s="51"/>
      <c r="B71" s="52"/>
      <c r="C71" s="28"/>
      <c r="D71" s="53"/>
      <c r="E71" s="50"/>
      <c r="F71" s="50"/>
      <c r="G71" s="50"/>
    </row>
    <row r="72" spans="1:7">
      <c r="A72" s="21" t="s">
        <v>124</v>
      </c>
      <c r="F72" s="57"/>
    </row>
    <row r="73" spans="1:7">
      <c r="A73" s="22" t="s">
        <v>160</v>
      </c>
      <c r="F73" s="57"/>
    </row>
    <row r="74" spans="1:7">
      <c r="A74" s="123" t="s">
        <v>142</v>
      </c>
      <c r="B74" s="124"/>
      <c r="C74" s="124"/>
      <c r="D74" s="124"/>
      <c r="E74" s="124"/>
      <c r="F74" s="124"/>
      <c r="G74" s="124"/>
    </row>
    <row r="75" spans="1:7" ht="42.75" customHeight="1">
      <c r="A75" s="124"/>
      <c r="B75" s="124"/>
      <c r="C75" s="124"/>
      <c r="D75" s="124"/>
      <c r="E75" s="124"/>
      <c r="F75" s="124"/>
      <c r="G75" s="124"/>
    </row>
    <row r="76" spans="1:7" ht="42.75" customHeight="1">
      <c r="A76" s="88"/>
      <c r="B76" s="88"/>
      <c r="C76" s="88"/>
      <c r="D76" s="88"/>
      <c r="E76" s="88"/>
      <c r="F76" s="88"/>
      <c r="G76" s="88"/>
    </row>
    <row r="77" spans="1:7">
      <c r="A77" s="72"/>
      <c r="B77" s="72"/>
      <c r="C77" s="72"/>
      <c r="D77" s="72"/>
      <c r="E77" s="72"/>
      <c r="F77" s="72"/>
      <c r="G77" s="72"/>
    </row>
    <row r="78" spans="1:7">
      <c r="A78" s="23" t="s">
        <v>88</v>
      </c>
      <c r="B78" s="56"/>
    </row>
    <row r="79" spans="1:7">
      <c r="A79" s="23" t="s">
        <v>89</v>
      </c>
      <c r="B79" s="56"/>
      <c r="E79" s="23" t="s">
        <v>91</v>
      </c>
    </row>
    <row r="80" spans="1:7">
      <c r="A80" s="23" t="s">
        <v>90</v>
      </c>
      <c r="B80" s="56"/>
    </row>
    <row r="81" spans="1:2">
      <c r="A81" s="23"/>
      <c r="B81" s="56"/>
    </row>
    <row r="82" spans="1:2">
      <c r="A82" s="19" t="s">
        <v>92</v>
      </c>
    </row>
    <row r="83" spans="1:2">
      <c r="A83" s="19" t="s">
        <v>93</v>
      </c>
    </row>
    <row r="84" spans="1:2">
      <c r="A84" s="19" t="s">
        <v>94</v>
      </c>
    </row>
    <row r="85" spans="1:2">
      <c r="A85" s="19" t="s">
        <v>95</v>
      </c>
    </row>
    <row r="86" spans="1:2">
      <c r="A86" s="19"/>
    </row>
  </sheetData>
  <mergeCells count="58">
    <mergeCell ref="A40:B40"/>
    <mergeCell ref="A35:B35"/>
    <mergeCell ref="A36:B36"/>
    <mergeCell ref="A38:B38"/>
    <mergeCell ref="A37:B37"/>
    <mergeCell ref="A39:B39"/>
    <mergeCell ref="A50:B50"/>
    <mergeCell ref="A51:B51"/>
    <mergeCell ref="A58:D58"/>
    <mergeCell ref="A59:D59"/>
    <mergeCell ref="A69:B69"/>
    <mergeCell ref="A60:D60"/>
    <mergeCell ref="A61:D61"/>
    <mergeCell ref="A54:H54"/>
    <mergeCell ref="A70:B70"/>
    <mergeCell ref="C69:D69"/>
    <mergeCell ref="C70:D70"/>
    <mergeCell ref="A62:D62"/>
    <mergeCell ref="A65:E65"/>
    <mergeCell ref="A66:E66"/>
    <mergeCell ref="G44:G46"/>
    <mergeCell ref="A44:B46"/>
    <mergeCell ref="C44:C46"/>
    <mergeCell ref="D44:D46"/>
    <mergeCell ref="E44:E46"/>
    <mergeCell ref="F44:F46"/>
    <mergeCell ref="A74:G75"/>
    <mergeCell ref="A21:B21"/>
    <mergeCell ref="A4:B4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A14:B14"/>
    <mergeCell ref="A42:B42"/>
    <mergeCell ref="A3:B3"/>
    <mergeCell ref="A7:H7"/>
    <mergeCell ref="A47:B47"/>
    <mergeCell ref="A48:B48"/>
    <mergeCell ref="A49:B49"/>
    <mergeCell ref="F27:F28"/>
    <mergeCell ref="A30:B30"/>
    <mergeCell ref="A32:B32"/>
    <mergeCell ref="A34:B34"/>
    <mergeCell ref="A15:B15"/>
    <mergeCell ref="A17:B17"/>
    <mergeCell ref="A18:B18"/>
    <mergeCell ref="A20:B20"/>
    <mergeCell ref="A43:B43"/>
    <mergeCell ref="A41:B41"/>
    <mergeCell ref="H44:H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2018-01-23T00:10:34Z</cp:lastPrinted>
  <dcterms:created xsi:type="dcterms:W3CDTF">2013-02-18T04:38:06Z</dcterms:created>
  <dcterms:modified xsi:type="dcterms:W3CDTF">2018-01-23T00:10:40Z</dcterms:modified>
</cp:coreProperties>
</file>