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E52" i="8"/>
  <c r="H57"/>
  <c r="H56"/>
  <c r="H55"/>
  <c r="G52"/>
  <c r="F52"/>
  <c r="G8"/>
  <c r="G9"/>
  <c r="F45"/>
  <c r="H41"/>
  <c r="H40"/>
  <c r="H39"/>
  <c r="H38"/>
  <c r="E36"/>
  <c r="H36"/>
  <c r="F36"/>
  <c r="G30"/>
  <c r="G25"/>
  <c r="G22"/>
  <c r="G19"/>
  <c r="G16"/>
  <c r="G13"/>
  <c r="G33"/>
  <c r="G42"/>
  <c r="F8"/>
  <c r="F42"/>
  <c r="E8"/>
  <c r="E42"/>
  <c r="D13"/>
  <c r="H8"/>
  <c r="H33"/>
  <c r="H46"/>
  <c r="E45"/>
  <c r="H47"/>
  <c r="H50"/>
  <c r="G53"/>
  <c r="F53"/>
  <c r="E53"/>
  <c r="H54"/>
  <c r="F34"/>
  <c r="E34"/>
  <c r="F30"/>
  <c r="E30"/>
  <c r="F25"/>
  <c r="E25"/>
  <c r="F22"/>
  <c r="E22"/>
  <c r="F19"/>
  <c r="E19"/>
  <c r="F16"/>
  <c r="E16"/>
  <c r="F13"/>
  <c r="E13"/>
  <c r="F9"/>
  <c r="E9"/>
  <c r="H51"/>
  <c r="G68"/>
  <c r="H48"/>
  <c r="H49"/>
  <c r="H44"/>
  <c r="H35"/>
  <c r="H34"/>
  <c r="H31"/>
  <c r="H30"/>
  <c r="H29"/>
  <c r="H27"/>
  <c r="H26"/>
  <c r="H25"/>
  <c r="H24"/>
  <c r="H23"/>
  <c r="H22"/>
  <c r="H21"/>
  <c r="H20"/>
  <c r="H19"/>
  <c r="H18"/>
  <c r="H17"/>
  <c r="H16"/>
  <c r="H15"/>
  <c r="H14"/>
  <c r="H13"/>
  <c r="H12"/>
  <c r="H10"/>
  <c r="H9"/>
  <c r="H45"/>
</calcChain>
</file>

<file path=xl/sharedStrings.xml><?xml version="1.0" encoding="utf-8"?>
<sst xmlns="http://schemas.openxmlformats.org/spreadsheetml/2006/main" count="192" uniqueCount="168">
  <si>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</si>
  <si>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</si>
  <si>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</si>
  <si>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</si>
  <si>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</si>
  <si>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</si>
  <si>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</si>
  <si>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</si>
  <si>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</si>
  <si>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</si>
  <si>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</si>
  <si>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</si>
  <si>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</si>
  <si>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</si>
  <si>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</si>
  <si>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</si>
  <si>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</si>
  <si>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</si>
  <si>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</si>
  <si>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</si>
  <si>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</si>
  <si>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</si>
  <si>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</si>
  <si>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</si>
  <si>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</si>
  <si>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</si>
  <si>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</si>
  <si>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</si>
  <si>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</si>
  <si>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</si>
  <si>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</si>
  <si>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</si>
  <si>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</si>
  <si>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</si>
  <si>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</si>
  <si>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</si>
  <si>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</si>
  <si>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</si>
  <si>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</si>
  <si>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</si>
  <si>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</si>
  <si>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</si>
  <si>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</si>
  <si>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</si>
  <si>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</si>
  <si>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</si>
  <si>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</si>
  <si>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</si>
  <si>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</si>
  <si>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</si>
  <si>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</si>
  <si>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</si>
  <si>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</si>
  <si>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</si>
  <si>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</si>
  <si>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</si>
  <si>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</si>
  <si>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</si>
  <si>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</si>
  <si>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</si>
  <si>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</si>
  <si>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</si>
  <si>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</si>
  <si>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</si>
  <si>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1970 год</t>
  </si>
  <si>
    <t>9 этажей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</si>
  <si>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</si>
  <si>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</si>
  <si>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</si>
  <si>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</si>
  <si>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</si>
  <si>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</si>
  <si>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</si>
  <si>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</si>
  <si>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</si>
  <si>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</si>
  <si>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</si>
  <si>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</si>
  <si>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</si>
  <si>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</si>
  <si>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</si>
  <si>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</si>
  <si>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</si>
  <si>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</si>
  <si>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</si>
  <si>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</si>
  <si>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</si>
  <si>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</si>
  <si>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</si>
  <si>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</si>
  <si>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</si>
  <si>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</si>
  <si>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</si>
  <si>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</si>
  <si>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</si>
  <si>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</si>
  <si>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</si>
  <si>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</si>
  <si>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</si>
  <si>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№ 19 по ул. Ивановской</t>
  </si>
  <si>
    <t>4 подъезда</t>
  </si>
  <si>
    <t>4 лифта</t>
  </si>
  <si>
    <t>4 м/провода</t>
  </si>
  <si>
    <t>серия 25 № 01277949 от 27 апреля 2005 года</t>
  </si>
  <si>
    <t>1.4 Сан. Обслуж. м/проводов</t>
  </si>
  <si>
    <t>Ивановская,19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</si>
  <si>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</si>
  <si>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</si>
  <si>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</si>
  <si>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</si>
  <si>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</si>
  <si>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</si>
  <si>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</si>
  <si>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</si>
  <si>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</si>
  <si>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</si>
  <si>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</si>
  <si>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</si>
  <si>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</si>
  <si>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</si>
  <si>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</si>
  <si>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</si>
  <si>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</si>
  <si>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 xml:space="preserve">                                              01 декабря 2006 г</t>
  </si>
  <si>
    <t>обязательное страхование лифтов</t>
  </si>
  <si>
    <t>2 шт</t>
  </si>
  <si>
    <t>в т.ч. услуги по управлению, налоги,ДНР</t>
  </si>
  <si>
    <t>ул.Тунгусская, 8</t>
  </si>
  <si>
    <t>Количество проживающих</t>
  </si>
  <si>
    <t>248 чел.</t>
  </si>
  <si>
    <t>Прочие работы и услуги</t>
  </si>
  <si>
    <t>итого по дому:</t>
  </si>
  <si>
    <t>Ресо-Гарантия</t>
  </si>
  <si>
    <t>В отчете отражен тариф, по котрому производятся начисления с мая 2014 года. Основание: постановление администрации г. Владивостока № 1520 от 21.11.2005 г, в редакции постановлений № 3811 от 26.12.2013 и № 3294 от 18.03.2014 г.</t>
  </si>
  <si>
    <t>Часть 2.( форма 2.8 стандарта раскрытия информации)</t>
  </si>
  <si>
    <t>тариф</t>
  </si>
  <si>
    <t>переплата потребителями</t>
  </si>
  <si>
    <t>задолженность потребителей</t>
  </si>
  <si>
    <t>Всего д/средств с учетом остатков</t>
  </si>
  <si>
    <t>в том числе: на счет дома</t>
  </si>
  <si>
    <t>итого  прочие</t>
  </si>
  <si>
    <t>сумма, т.р.</t>
  </si>
  <si>
    <t>всего: 1834 кв.м.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</si>
  <si>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</si>
  <si>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</si>
  <si>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</si>
  <si>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                          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</si>
  <si>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</si>
  <si>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</si>
  <si>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</si>
  <si>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 ОИ МКД</t>
  </si>
  <si>
    <t>отведение сточных вод</t>
  </si>
  <si>
    <t>ГВС на содержание  ОИ МКД</t>
  </si>
  <si>
    <t>эл.энергия на содержание  ОИ МКД</t>
  </si>
  <si>
    <t>3. Перечень работ, выполненных по статье " текущий ремонт"  в 2017 году.</t>
  </si>
  <si>
    <t>ремонт швов фасада кв.101</t>
  </si>
  <si>
    <t>компл</t>
  </si>
  <si>
    <t>компенсация</t>
  </si>
  <si>
    <t>изготовл. И установка дерев. Лестницы в подвал</t>
  </si>
  <si>
    <t>ООО Эра</t>
  </si>
  <si>
    <t>замена ковша м/провода</t>
  </si>
  <si>
    <t>ООО ТСГ</t>
  </si>
  <si>
    <t>1. Текущий ремонт коммуникаций, проходящих через нежилые помещения</t>
  </si>
  <si>
    <t>2. Рекламные конструкции на общедомовом имуществе</t>
  </si>
  <si>
    <t>3. Реклама в лифтах</t>
  </si>
  <si>
    <t xml:space="preserve">План по статье "текущий ремонт"на 2018 год.  </t>
  </si>
  <si>
    <t>Собственникам  следует представить протокол общего собрания о выполнении необходимых работ для формирования перспективного плана текущего ремонта.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</si>
  <si>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352/02 от 20.02.2018 г.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</si>
</sst>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/>
    <xf numFmtId="0" fontId="3" fillId="0" borderId="2" xfId="0" applyFont="1" applyBorder="1" applyAlignment="1"/>
    <xf numFmtId="0" fontId="3" fillId="0" borderId="4" xfId="0" applyFont="1" applyBorder="1" applyAlignment="1"/>
    <xf numFmtId="0" fontId="3" fillId="0" borderId="11" xfId="0" applyFont="1" applyBorder="1" applyAlignment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8" xfId="0" applyFont="1" applyBorder="1" applyAlignment="1"/>
    <xf numFmtId="0" fontId="3" fillId="0" borderId="2" xfId="0" applyFont="1" applyBorder="1" applyAlignment="1">
      <alignment horizontal="center"/>
    </xf>
    <xf numFmtId="0" fontId="9" fillId="0" borderId="2" xfId="0" applyFont="1" applyFill="1" applyBorder="1" applyAlignment="1"/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Border="1" applyAlignment="1">
      <alignment horizontal="left"/>
    </xf>
    <xf numFmtId="0" fontId="9" fillId="0" borderId="2" xfId="0" applyFont="1" applyFill="1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6" fillId="0" borderId="2" xfId="0" applyFont="1" applyBorder="1" applyAlignment="1"/>
    <xf numFmtId="0" fontId="3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2" borderId="8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143</v>
      </c>
      <c r="C1" s="1"/>
    </row>
    <row r="2" spans="1:4" ht="15" customHeight="1">
      <c r="A2" s="2" t="s">
        <v>58</v>
      </c>
      <c r="C2" s="4"/>
    </row>
    <row r="3" spans="1:4" ht="15.75">
      <c r="B3" s="4" t="s">
        <v>11</v>
      </c>
      <c r="C3" s="24" t="s">
        <v>99</v>
      </c>
    </row>
    <row r="4" spans="1:4" ht="14.25" customHeight="1">
      <c r="A4" s="22" t="s">
        <v>167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59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56</v>
      </c>
      <c r="D8" s="14"/>
    </row>
    <row r="9" spans="1:4" s="3" customFormat="1" ht="12" customHeight="1">
      <c r="A9" s="12" t="s">
        <v>1</v>
      </c>
      <c r="B9" s="13" t="s">
        <v>12</v>
      </c>
      <c r="C9" s="110" t="s">
        <v>13</v>
      </c>
      <c r="D9" s="111"/>
    </row>
    <row r="10" spans="1:4" s="3" customFormat="1" ht="24" customHeight="1">
      <c r="A10" s="12" t="s">
        <v>2</v>
      </c>
      <c r="B10" s="15" t="s">
        <v>14</v>
      </c>
      <c r="C10" s="104" t="s">
        <v>103</v>
      </c>
      <c r="D10" s="105"/>
    </row>
    <row r="11" spans="1:4" s="3" customFormat="1" ht="15" customHeight="1">
      <c r="A11" s="12" t="s">
        <v>3</v>
      </c>
      <c r="B11" s="13" t="s">
        <v>15</v>
      </c>
      <c r="C11" s="110" t="s">
        <v>16</v>
      </c>
      <c r="D11" s="111"/>
    </row>
    <row r="12" spans="1:4" s="3" customFormat="1" ht="15" customHeight="1">
      <c r="A12" s="59" t="s">
        <v>4</v>
      </c>
      <c r="B12" s="60" t="s">
        <v>107</v>
      </c>
      <c r="C12" s="57" t="s">
        <v>108</v>
      </c>
      <c r="D12" s="58" t="s">
        <v>109</v>
      </c>
    </row>
    <row r="13" spans="1:4" s="3" customFormat="1" ht="15" customHeight="1">
      <c r="A13" s="61"/>
      <c r="B13" s="62"/>
      <c r="C13" s="57" t="s">
        <v>110</v>
      </c>
      <c r="D13" s="58" t="s">
        <v>111</v>
      </c>
    </row>
    <row r="14" spans="1:4" s="3" customFormat="1" ht="15" customHeight="1">
      <c r="A14" s="61"/>
      <c r="B14" s="62"/>
      <c r="C14" s="57" t="s">
        <v>112</v>
      </c>
      <c r="D14" s="58" t="s">
        <v>113</v>
      </c>
    </row>
    <row r="15" spans="1:4" s="3" customFormat="1" ht="15" customHeight="1">
      <c r="A15" s="61"/>
      <c r="B15" s="62"/>
      <c r="C15" s="57" t="s">
        <v>114</v>
      </c>
      <c r="D15" s="58" t="s">
        <v>115</v>
      </c>
    </row>
    <row r="16" spans="1:4" s="3" customFormat="1" ht="15" customHeight="1">
      <c r="A16" s="61"/>
      <c r="B16" s="62"/>
      <c r="C16" s="57" t="s">
        <v>116</v>
      </c>
      <c r="D16" s="58" t="s">
        <v>117</v>
      </c>
    </row>
    <row r="17" spans="1:4" s="3" customFormat="1" ht="15" customHeight="1">
      <c r="A17" s="61"/>
      <c r="B17" s="62"/>
      <c r="C17" s="57" t="s">
        <v>118</v>
      </c>
      <c r="D17" s="58" t="s">
        <v>119</v>
      </c>
    </row>
    <row r="18" spans="1:4" s="3" customFormat="1" ht="15" customHeight="1">
      <c r="A18" s="63"/>
      <c r="B18" s="64"/>
      <c r="C18" s="57" t="s">
        <v>120</v>
      </c>
      <c r="D18" s="58" t="s">
        <v>121</v>
      </c>
    </row>
    <row r="19" spans="1:4" s="3" customFormat="1" ht="14.25" customHeight="1">
      <c r="A19" s="12" t="s">
        <v>5</v>
      </c>
      <c r="B19" s="13" t="s">
        <v>17</v>
      </c>
      <c r="C19" s="112" t="s">
        <v>122</v>
      </c>
      <c r="D19" s="113"/>
    </row>
    <row r="20" spans="1:4" s="3" customFormat="1">
      <c r="A20" s="12" t="s">
        <v>6</v>
      </c>
      <c r="B20" s="13" t="s">
        <v>18</v>
      </c>
      <c r="C20" s="114" t="s">
        <v>63</v>
      </c>
      <c r="D20" s="115"/>
    </row>
    <row r="21" spans="1:4" s="3" customFormat="1" ht="16.5" customHeight="1">
      <c r="A21" s="12" t="s">
        <v>7</v>
      </c>
      <c r="B21" s="13" t="s">
        <v>19</v>
      </c>
      <c r="C21" s="104" t="s">
        <v>20</v>
      </c>
      <c r="D21" s="105"/>
    </row>
    <row r="22" spans="1:4" s="3" customFormat="1" ht="16.5" customHeight="1">
      <c r="A22" s="25"/>
      <c r="B22" s="26"/>
      <c r="C22" s="25"/>
      <c r="D22" s="25"/>
    </row>
    <row r="23" spans="1:4" s="5" customFormat="1" ht="15.75" customHeight="1">
      <c r="A23" s="8" t="s">
        <v>21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>
      <c r="A26" s="106" t="s">
        <v>28</v>
      </c>
      <c r="B26" s="107"/>
      <c r="C26" s="107"/>
      <c r="D26" s="108"/>
    </row>
    <row r="27" spans="1:4" s="5" customFormat="1" ht="15" customHeight="1">
      <c r="A27" s="29"/>
      <c r="B27" s="30"/>
      <c r="C27" s="30"/>
      <c r="D27" s="31"/>
    </row>
    <row r="28" spans="1:4" ht="13.5" customHeight="1">
      <c r="A28" s="7">
        <v>1</v>
      </c>
      <c r="B28" s="6" t="s">
        <v>25</v>
      </c>
      <c r="C28" s="6" t="s">
        <v>26</v>
      </c>
      <c r="D28" s="6" t="s">
        <v>27</v>
      </c>
    </row>
    <row r="29" spans="1:4">
      <c r="A29" s="20" t="s">
        <v>29</v>
      </c>
      <c r="B29" s="19"/>
      <c r="C29" s="19"/>
      <c r="D29" s="19"/>
    </row>
    <row r="30" spans="1:4" ht="12.75" customHeight="1">
      <c r="A30" s="7">
        <v>1</v>
      </c>
      <c r="B30" s="6" t="s">
        <v>30</v>
      </c>
      <c r="C30" s="6" t="s">
        <v>31</v>
      </c>
      <c r="D30" s="10" t="s">
        <v>32</v>
      </c>
    </row>
    <row r="31" spans="1:4">
      <c r="A31" s="20" t="s">
        <v>48</v>
      </c>
      <c r="B31" s="19"/>
      <c r="C31" s="19"/>
      <c r="D31" s="19"/>
    </row>
    <row r="32" spans="1:4" ht="13.5" customHeight="1">
      <c r="A32" s="20" t="s">
        <v>49</v>
      </c>
      <c r="B32" s="19"/>
      <c r="C32" s="19"/>
      <c r="D32" s="19"/>
    </row>
    <row r="33" spans="1:4" ht="12" customHeight="1">
      <c r="A33" s="7">
        <v>1</v>
      </c>
      <c r="B33" s="6" t="s">
        <v>33</v>
      </c>
      <c r="C33" s="6" t="s">
        <v>127</v>
      </c>
      <c r="D33" s="10" t="s">
        <v>34</v>
      </c>
    </row>
    <row r="34" spans="1:4">
      <c r="A34" s="20" t="s">
        <v>35</v>
      </c>
      <c r="B34" s="19"/>
      <c r="C34" s="19"/>
      <c r="D34" s="19"/>
    </row>
    <row r="35" spans="1:4" ht="14.25" customHeight="1">
      <c r="A35" s="7">
        <v>1</v>
      </c>
      <c r="B35" s="6" t="s">
        <v>36</v>
      </c>
      <c r="C35" s="6" t="s">
        <v>26</v>
      </c>
      <c r="D35" s="6" t="s">
        <v>37</v>
      </c>
    </row>
    <row r="36" spans="1:4" ht="13.5" customHeight="1">
      <c r="A36" s="20" t="s">
        <v>38</v>
      </c>
      <c r="B36" s="19"/>
      <c r="C36" s="19"/>
      <c r="D36" s="19"/>
    </row>
    <row r="37" spans="1:4">
      <c r="A37" s="7">
        <v>1</v>
      </c>
      <c r="B37" s="6" t="s">
        <v>39</v>
      </c>
      <c r="C37" s="6" t="s">
        <v>26</v>
      </c>
      <c r="D37" s="6" t="s">
        <v>27</v>
      </c>
    </row>
    <row r="38" spans="1:4">
      <c r="A38" s="28"/>
      <c r="B38" s="11"/>
      <c r="C38" s="11"/>
      <c r="D38" s="11"/>
    </row>
    <row r="39" spans="1:4">
      <c r="A39" s="4" t="s">
        <v>57</v>
      </c>
      <c r="B39" s="19"/>
      <c r="C39" s="19"/>
      <c r="D39" s="19"/>
    </row>
    <row r="40" spans="1:4">
      <c r="A40" s="7">
        <v>1</v>
      </c>
      <c r="B40" s="6" t="s">
        <v>40</v>
      </c>
      <c r="C40" s="102" t="s">
        <v>64</v>
      </c>
      <c r="D40" s="109"/>
    </row>
    <row r="41" spans="1:4">
      <c r="A41" s="7">
        <v>2</v>
      </c>
      <c r="B41" s="6" t="s">
        <v>42</v>
      </c>
      <c r="C41" s="102" t="s">
        <v>65</v>
      </c>
      <c r="D41" s="109"/>
    </row>
    <row r="42" spans="1:4" ht="15" customHeight="1">
      <c r="A42" s="7">
        <v>3</v>
      </c>
      <c r="B42" s="6" t="s">
        <v>43</v>
      </c>
      <c r="C42" s="102" t="s">
        <v>100</v>
      </c>
      <c r="D42" s="103"/>
    </row>
    <row r="43" spans="1:4">
      <c r="A43" s="7">
        <v>4</v>
      </c>
      <c r="B43" s="6" t="s">
        <v>41</v>
      </c>
      <c r="C43" s="102" t="s">
        <v>101</v>
      </c>
      <c r="D43" s="103"/>
    </row>
    <row r="44" spans="1:4">
      <c r="A44" s="7">
        <v>5</v>
      </c>
      <c r="B44" s="6" t="s">
        <v>44</v>
      </c>
      <c r="C44" s="102" t="s">
        <v>102</v>
      </c>
      <c r="D44" s="103"/>
    </row>
    <row r="45" spans="1:4">
      <c r="A45" s="7">
        <v>6</v>
      </c>
      <c r="B45" s="6" t="s">
        <v>45</v>
      </c>
      <c r="C45" s="102">
        <v>7066.1</v>
      </c>
      <c r="D45" s="109"/>
    </row>
    <row r="46" spans="1:4" ht="15" customHeight="1">
      <c r="A46" s="7">
        <v>7</v>
      </c>
      <c r="B46" s="6" t="s">
        <v>46</v>
      </c>
      <c r="C46" s="102">
        <v>400.5</v>
      </c>
      <c r="D46" s="109"/>
    </row>
    <row r="47" spans="1:4">
      <c r="A47" s="7">
        <v>8</v>
      </c>
      <c r="B47" s="6" t="s">
        <v>47</v>
      </c>
      <c r="C47" s="102" t="s">
        <v>142</v>
      </c>
      <c r="D47" s="109"/>
    </row>
    <row r="48" spans="1:4">
      <c r="A48" s="7">
        <v>9</v>
      </c>
      <c r="B48" s="6" t="s">
        <v>128</v>
      </c>
      <c r="C48" s="102" t="s">
        <v>129</v>
      </c>
      <c r="D48" s="109"/>
    </row>
    <row r="49" spans="1:4">
      <c r="A49" s="79"/>
      <c r="B49" s="80" t="s">
        <v>106</v>
      </c>
      <c r="C49" s="81" t="s">
        <v>123</v>
      </c>
      <c r="D49" s="81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2"/>
  <sheetViews>
    <sheetView topLeftCell="A53" workbookViewId="0">
      <selection activeCell="G85" sqref="G85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0.85546875" customWidth="1"/>
  </cols>
  <sheetData>
    <row r="1" spans="1:8">
      <c r="A1" s="4" t="s">
        <v>134</v>
      </c>
      <c r="B1"/>
      <c r="C1" s="43"/>
      <c r="D1" s="43"/>
    </row>
    <row r="2" spans="1:8" ht="13.5" customHeight="1">
      <c r="A2" s="4" t="s">
        <v>144</v>
      </c>
      <c r="B2"/>
      <c r="C2" s="43"/>
      <c r="D2" s="43"/>
    </row>
    <row r="3" spans="1:8" ht="56.25" customHeight="1">
      <c r="A3" s="85" t="s">
        <v>73</v>
      </c>
      <c r="B3" s="86"/>
      <c r="C3" s="44" t="s">
        <v>135</v>
      </c>
      <c r="D3" s="32" t="s">
        <v>74</v>
      </c>
      <c r="E3" s="32" t="s">
        <v>75</v>
      </c>
      <c r="F3" s="32" t="s">
        <v>76</v>
      </c>
      <c r="G3" s="45" t="s">
        <v>77</v>
      </c>
      <c r="H3" s="32" t="s">
        <v>78</v>
      </c>
    </row>
    <row r="4" spans="1:8" ht="27.75" customHeight="1">
      <c r="A4" s="100" t="s">
        <v>145</v>
      </c>
      <c r="B4" s="86"/>
      <c r="C4" s="44"/>
      <c r="D4" s="32">
        <v>-900.13</v>
      </c>
      <c r="E4" s="32"/>
      <c r="F4" s="32"/>
      <c r="G4" s="45"/>
      <c r="H4" s="32"/>
    </row>
    <row r="5" spans="1:8" ht="16.5" customHeight="1">
      <c r="A5" s="85" t="s">
        <v>136</v>
      </c>
      <c r="B5" s="86"/>
      <c r="C5" s="44"/>
      <c r="D5" s="32"/>
      <c r="E5" s="32"/>
      <c r="F5" s="32"/>
      <c r="G5" s="45"/>
      <c r="H5" s="32"/>
    </row>
    <row r="6" spans="1:8" ht="15" customHeight="1">
      <c r="A6" s="85" t="s">
        <v>137</v>
      </c>
      <c r="B6" s="86"/>
      <c r="C6" s="44"/>
      <c r="D6" s="32"/>
      <c r="E6" s="32"/>
      <c r="F6" s="32"/>
      <c r="G6" s="45"/>
      <c r="H6" s="32"/>
    </row>
    <row r="7" spans="1:8" ht="17.25" customHeight="1">
      <c r="A7" s="100" t="s">
        <v>146</v>
      </c>
      <c r="B7" s="86"/>
      <c r="C7" s="44"/>
      <c r="D7" s="32"/>
      <c r="E7" s="32"/>
      <c r="F7" s="32"/>
      <c r="G7" s="45"/>
      <c r="H7" s="32"/>
    </row>
    <row r="8" spans="1:8" ht="15.75" customHeight="1">
      <c r="A8" s="121" t="s">
        <v>79</v>
      </c>
      <c r="B8" s="122"/>
      <c r="C8" s="36">
        <v>20.420000000000002</v>
      </c>
      <c r="D8" s="33">
        <v>-316.22000000000003</v>
      </c>
      <c r="E8" s="33">
        <f>E12+E15+E18+E21+E24+E27</f>
        <v>1649.46</v>
      </c>
      <c r="F8" s="33">
        <f>F12+F15+F18+F21+F24+F27</f>
        <v>1594.3</v>
      </c>
      <c r="G8" s="33">
        <f>G12+G15+G18+G21+G24+G27</f>
        <v>1594.3</v>
      </c>
      <c r="H8" s="7">
        <f>F8-E8+D8</f>
        <v>-371.38000000000011</v>
      </c>
    </row>
    <row r="9" spans="1:8" ht="17.25" customHeight="1">
      <c r="A9" s="46" t="s">
        <v>80</v>
      </c>
      <c r="B9" s="47"/>
      <c r="C9" s="7">
        <v>18.38</v>
      </c>
      <c r="D9" s="7">
        <v>-284.55</v>
      </c>
      <c r="E9" s="7">
        <f>E8-E10</f>
        <v>1484.66</v>
      </c>
      <c r="F9" s="7">
        <f>F8-F10</f>
        <v>1433.85</v>
      </c>
      <c r="G9" s="7">
        <f>G8-G10</f>
        <v>1433.85</v>
      </c>
      <c r="H9" s="7">
        <f t="shared" ref="H9:H10" si="0">F9-E9+D9</f>
        <v>-335.36000000000018</v>
      </c>
    </row>
    <row r="10" spans="1:8">
      <c r="A10" s="123" t="s">
        <v>81</v>
      </c>
      <c r="B10" s="124"/>
      <c r="C10" s="7">
        <v>2.04</v>
      </c>
      <c r="D10" s="7">
        <v>-31.67</v>
      </c>
      <c r="E10" s="7">
        <v>164.8</v>
      </c>
      <c r="F10" s="7">
        <v>160.44999999999999</v>
      </c>
      <c r="G10" s="7">
        <v>160.44999999999999</v>
      </c>
      <c r="H10" s="7">
        <f t="shared" si="0"/>
        <v>-36.020000000000024</v>
      </c>
    </row>
    <row r="11" spans="1:8">
      <c r="A11" s="125" t="s">
        <v>82</v>
      </c>
      <c r="B11" s="126"/>
      <c r="C11" s="126"/>
      <c r="D11" s="126"/>
      <c r="E11" s="126"/>
      <c r="F11" s="126"/>
      <c r="G11" s="126"/>
      <c r="H11" s="122"/>
    </row>
    <row r="12" spans="1:8" ht="15" customHeight="1">
      <c r="A12" s="127" t="s">
        <v>60</v>
      </c>
      <c r="B12" s="128"/>
      <c r="C12" s="36">
        <v>5.65</v>
      </c>
      <c r="D12" s="33">
        <v>-101.01</v>
      </c>
      <c r="E12" s="33">
        <v>477.1</v>
      </c>
      <c r="F12" s="33">
        <v>461.03</v>
      </c>
      <c r="G12" s="33">
        <v>461.03</v>
      </c>
      <c r="H12" s="7">
        <f t="shared" ref="H12:H31" si="1">F12-E12+D12</f>
        <v>-117.08000000000006</v>
      </c>
    </row>
    <row r="13" spans="1:8">
      <c r="A13" s="46" t="s">
        <v>80</v>
      </c>
      <c r="B13" s="47"/>
      <c r="C13" s="7">
        <v>5.08</v>
      </c>
      <c r="D13" s="7">
        <f>D12-D14</f>
        <v>-90.910000000000011</v>
      </c>
      <c r="E13" s="7">
        <f>E12-E14</f>
        <v>430</v>
      </c>
      <c r="F13" s="7">
        <f>F12-F14</f>
        <v>414.92999999999995</v>
      </c>
      <c r="G13" s="7">
        <f>G12-G14</f>
        <v>414.92999999999995</v>
      </c>
      <c r="H13" s="7">
        <f t="shared" si="1"/>
        <v>-105.98000000000006</v>
      </c>
    </row>
    <row r="14" spans="1:8" ht="15" customHeight="1">
      <c r="A14" s="123" t="s">
        <v>81</v>
      </c>
      <c r="B14" s="124"/>
      <c r="C14" s="7">
        <v>0.56999999999999995</v>
      </c>
      <c r="D14" s="7">
        <v>-10.1</v>
      </c>
      <c r="E14" s="7">
        <v>47.1</v>
      </c>
      <c r="F14" s="7">
        <v>46.1</v>
      </c>
      <c r="G14" s="7">
        <v>46.1</v>
      </c>
      <c r="H14" s="7">
        <f t="shared" si="1"/>
        <v>-11.1</v>
      </c>
    </row>
    <row r="15" spans="1:8" ht="24" customHeight="1">
      <c r="A15" s="127" t="s">
        <v>50</v>
      </c>
      <c r="B15" s="128"/>
      <c r="C15" s="36">
        <v>3.45</v>
      </c>
      <c r="D15" s="33">
        <v>-60.67</v>
      </c>
      <c r="E15" s="33">
        <v>291.33</v>
      </c>
      <c r="F15" s="33">
        <v>281.54000000000002</v>
      </c>
      <c r="G15" s="33">
        <v>281.54000000000002</v>
      </c>
      <c r="H15" s="7">
        <f t="shared" si="1"/>
        <v>-70.459999999999965</v>
      </c>
    </row>
    <row r="16" spans="1:8" ht="15.75" customHeight="1">
      <c r="A16" s="46" t="s">
        <v>80</v>
      </c>
      <c r="B16" s="47"/>
      <c r="C16" s="7">
        <v>3.1</v>
      </c>
      <c r="D16" s="7">
        <v>-54.64</v>
      </c>
      <c r="E16" s="7">
        <f>E15-E17</f>
        <v>262.19</v>
      </c>
      <c r="F16" s="7">
        <f>F15-F17</f>
        <v>253.39000000000001</v>
      </c>
      <c r="G16" s="7">
        <f>G15-G17</f>
        <v>253.39000000000001</v>
      </c>
      <c r="H16" s="7">
        <f t="shared" si="1"/>
        <v>-63.439999999999984</v>
      </c>
    </row>
    <row r="17" spans="1:8">
      <c r="A17" s="123" t="s">
        <v>81</v>
      </c>
      <c r="B17" s="124"/>
      <c r="C17" s="7">
        <v>0.35</v>
      </c>
      <c r="D17" s="7">
        <v>-6.06</v>
      </c>
      <c r="E17" s="7">
        <v>29.14</v>
      </c>
      <c r="F17" s="7">
        <v>28.15</v>
      </c>
      <c r="G17" s="7">
        <v>28.15</v>
      </c>
      <c r="H17" s="7">
        <f t="shared" si="1"/>
        <v>-7.0500000000000016</v>
      </c>
    </row>
    <row r="18" spans="1:8" ht="15" customHeight="1">
      <c r="A18" s="127" t="s">
        <v>61</v>
      </c>
      <c r="B18" s="128"/>
      <c r="C18" s="44">
        <v>2.37</v>
      </c>
      <c r="D18" s="33">
        <v>-41.66</v>
      </c>
      <c r="E18" s="33">
        <v>200.19</v>
      </c>
      <c r="F18" s="33">
        <v>193.41</v>
      </c>
      <c r="G18" s="33">
        <v>193.41</v>
      </c>
      <c r="H18" s="7">
        <f t="shared" si="1"/>
        <v>-48.44</v>
      </c>
    </row>
    <row r="19" spans="1:8" ht="15" customHeight="1">
      <c r="A19" s="46" t="s">
        <v>80</v>
      </c>
      <c r="B19" s="47"/>
      <c r="C19" s="7">
        <v>2.13</v>
      </c>
      <c r="D19" s="7">
        <v>-37.5</v>
      </c>
      <c r="E19" s="7">
        <f>E18-E20</f>
        <v>180.17</v>
      </c>
      <c r="F19" s="7">
        <f>F18-F20</f>
        <v>174.07</v>
      </c>
      <c r="G19" s="7">
        <f>G18-G20</f>
        <v>174.07</v>
      </c>
      <c r="H19" s="7">
        <f t="shared" si="1"/>
        <v>-43.599999999999994</v>
      </c>
    </row>
    <row r="20" spans="1:8" ht="14.25" customHeight="1">
      <c r="A20" s="123" t="s">
        <v>81</v>
      </c>
      <c r="B20" s="124"/>
      <c r="C20" s="7">
        <v>0.24</v>
      </c>
      <c r="D20" s="7">
        <v>-4.16</v>
      </c>
      <c r="E20" s="7">
        <v>20.02</v>
      </c>
      <c r="F20" s="7">
        <v>19.34</v>
      </c>
      <c r="G20" s="7">
        <v>19.34</v>
      </c>
      <c r="H20" s="7">
        <f t="shared" si="1"/>
        <v>-4.84</v>
      </c>
    </row>
    <row r="21" spans="1:8" ht="15" customHeight="1">
      <c r="A21" s="127" t="s">
        <v>104</v>
      </c>
      <c r="B21" s="147"/>
      <c r="C21" s="35">
        <v>1.1100000000000001</v>
      </c>
      <c r="D21" s="7">
        <v>-19.420000000000002</v>
      </c>
      <c r="E21" s="7">
        <v>93.76</v>
      </c>
      <c r="F21" s="7">
        <v>90.58</v>
      </c>
      <c r="G21" s="7">
        <v>90.58</v>
      </c>
      <c r="H21" s="7">
        <f t="shared" si="1"/>
        <v>-22.600000000000009</v>
      </c>
    </row>
    <row r="22" spans="1:8">
      <c r="A22" s="46" t="s">
        <v>80</v>
      </c>
      <c r="B22" s="47"/>
      <c r="C22" s="7">
        <v>1</v>
      </c>
      <c r="D22" s="7">
        <v>-17.48</v>
      </c>
      <c r="E22" s="7">
        <f>E21-E23</f>
        <v>84.38000000000001</v>
      </c>
      <c r="F22" s="7">
        <f>F21-F23</f>
        <v>81.52</v>
      </c>
      <c r="G22" s="7">
        <f>G21-G23</f>
        <v>81.52</v>
      </c>
      <c r="H22" s="7">
        <f t="shared" si="1"/>
        <v>-20.340000000000014</v>
      </c>
    </row>
    <row r="23" spans="1:8" ht="14.25" customHeight="1">
      <c r="A23" s="123" t="s">
        <v>81</v>
      </c>
      <c r="B23" s="146"/>
      <c r="C23" s="7">
        <v>0.11</v>
      </c>
      <c r="D23" s="7">
        <v>-1.94</v>
      </c>
      <c r="E23" s="7">
        <v>9.3800000000000008</v>
      </c>
      <c r="F23" s="7">
        <v>9.06</v>
      </c>
      <c r="G23" s="7">
        <v>9.06</v>
      </c>
      <c r="H23" s="7">
        <f t="shared" si="1"/>
        <v>-2.2600000000000002</v>
      </c>
    </row>
    <row r="24" spans="1:8" ht="14.25" customHeight="1">
      <c r="A24" s="10" t="s">
        <v>51</v>
      </c>
      <c r="B24" s="48"/>
      <c r="C24" s="35">
        <v>3.65</v>
      </c>
      <c r="D24" s="7">
        <v>-65.03</v>
      </c>
      <c r="E24" s="7">
        <v>308.2</v>
      </c>
      <c r="F24" s="7">
        <v>297.83</v>
      </c>
      <c r="G24" s="7">
        <v>297.83</v>
      </c>
      <c r="H24" s="7">
        <f t="shared" si="1"/>
        <v>-75.400000000000006</v>
      </c>
    </row>
    <row r="25" spans="1:8" ht="14.25" customHeight="1">
      <c r="A25" s="46" t="s">
        <v>80</v>
      </c>
      <c r="B25" s="47"/>
      <c r="C25" s="7">
        <v>3.29</v>
      </c>
      <c r="D25" s="7">
        <v>-58.44</v>
      </c>
      <c r="E25" s="7">
        <f>E24-E26</f>
        <v>277.38</v>
      </c>
      <c r="F25" s="7">
        <f>F24-F26</f>
        <v>268.04999999999995</v>
      </c>
      <c r="G25" s="7">
        <f>G24-G26</f>
        <v>268.04999999999995</v>
      </c>
      <c r="H25" s="7">
        <f t="shared" si="1"/>
        <v>-67.770000000000039</v>
      </c>
    </row>
    <row r="26" spans="1:8" ht="14.25" customHeight="1">
      <c r="A26" s="123" t="s">
        <v>81</v>
      </c>
      <c r="B26" s="124"/>
      <c r="C26" s="7">
        <v>0.36</v>
      </c>
      <c r="D26" s="7">
        <v>-6.59</v>
      </c>
      <c r="E26" s="7">
        <v>30.82</v>
      </c>
      <c r="F26" s="7">
        <v>29.78</v>
      </c>
      <c r="G26" s="7">
        <v>29.78</v>
      </c>
      <c r="H26" s="7">
        <f t="shared" si="1"/>
        <v>-7.629999999999999</v>
      </c>
    </row>
    <row r="27" spans="1:8">
      <c r="A27" s="136" t="s">
        <v>52</v>
      </c>
      <c r="B27" s="137"/>
      <c r="C27" s="140">
        <v>4.1900000000000004</v>
      </c>
      <c r="D27" s="134">
        <v>-28.43</v>
      </c>
      <c r="E27" s="134">
        <v>278.88</v>
      </c>
      <c r="F27" s="134">
        <v>269.91000000000003</v>
      </c>
      <c r="G27" s="134">
        <v>269.91000000000003</v>
      </c>
      <c r="H27" s="116">
        <f t="shared" si="1"/>
        <v>-37.39999999999997</v>
      </c>
    </row>
    <row r="28" spans="1:8" ht="3.75" customHeight="1">
      <c r="A28" s="138"/>
      <c r="B28" s="139"/>
      <c r="C28" s="141"/>
      <c r="D28" s="135"/>
      <c r="E28" s="135"/>
      <c r="F28" s="135"/>
      <c r="G28" s="135"/>
      <c r="H28" s="117"/>
    </row>
    <row r="29" spans="1:8" ht="0.75" hidden="1" customHeight="1">
      <c r="A29" s="46" t="s">
        <v>80</v>
      </c>
      <c r="B29" s="47"/>
      <c r="C29" s="7">
        <v>3.77</v>
      </c>
      <c r="D29" s="7"/>
      <c r="E29" s="7"/>
      <c r="F29" s="7"/>
      <c r="G29" s="7"/>
      <c r="H29" s="7">
        <f t="shared" si="1"/>
        <v>0</v>
      </c>
    </row>
    <row r="30" spans="1:8" ht="14.25" customHeight="1">
      <c r="A30" s="46" t="s">
        <v>80</v>
      </c>
      <c r="B30" s="47"/>
      <c r="C30" s="7">
        <v>3.77</v>
      </c>
      <c r="D30" s="7">
        <v>-25.58</v>
      </c>
      <c r="E30" s="7">
        <f>E27-E31</f>
        <v>250.99</v>
      </c>
      <c r="F30" s="7">
        <f>F27-F31</f>
        <v>242.91000000000003</v>
      </c>
      <c r="G30" s="7">
        <f>G27-G31</f>
        <v>242.91000000000003</v>
      </c>
      <c r="H30" s="7">
        <f t="shared" si="1"/>
        <v>-33.659999999999982</v>
      </c>
    </row>
    <row r="31" spans="1:8">
      <c r="A31" s="123" t="s">
        <v>81</v>
      </c>
      <c r="B31" s="124"/>
      <c r="C31" s="7">
        <v>0.42</v>
      </c>
      <c r="D31" s="7">
        <v>-2.85</v>
      </c>
      <c r="E31" s="7">
        <v>27.89</v>
      </c>
      <c r="F31" s="7">
        <v>27</v>
      </c>
      <c r="G31" s="7">
        <v>27</v>
      </c>
      <c r="H31" s="7">
        <f t="shared" si="1"/>
        <v>-3.7400000000000007</v>
      </c>
    </row>
    <row r="32" spans="1:8" ht="12.75" customHeight="1">
      <c r="A32" s="77"/>
      <c r="B32" s="76"/>
      <c r="C32" s="7"/>
      <c r="D32" s="7"/>
      <c r="E32" s="7"/>
      <c r="F32" s="7"/>
      <c r="G32" s="75"/>
      <c r="H32" s="7"/>
    </row>
    <row r="33" spans="1:8">
      <c r="A33" s="121" t="s">
        <v>53</v>
      </c>
      <c r="B33" s="122"/>
      <c r="C33" s="35">
        <v>7.8</v>
      </c>
      <c r="D33" s="35">
        <v>-700.41</v>
      </c>
      <c r="E33" s="35">
        <v>621.25</v>
      </c>
      <c r="F33" s="35">
        <v>600.49</v>
      </c>
      <c r="G33" s="82">
        <f>G34+G35</f>
        <v>104.25</v>
      </c>
      <c r="H33" s="35">
        <f>F33-E33+D33-G33+F33</f>
        <v>-224.92999999999995</v>
      </c>
    </row>
    <row r="34" spans="1:8" ht="13.5" customHeight="1">
      <c r="A34" s="46" t="s">
        <v>83</v>
      </c>
      <c r="B34" s="47"/>
      <c r="C34" s="7">
        <v>7.02</v>
      </c>
      <c r="D34" s="7">
        <v>-696.34</v>
      </c>
      <c r="E34" s="7">
        <f>E33-E35</f>
        <v>559.13</v>
      </c>
      <c r="F34" s="7">
        <f>F33-F35</f>
        <v>540.45000000000005</v>
      </c>
      <c r="G34" s="56">
        <v>44.21</v>
      </c>
      <c r="H34" s="7">
        <f t="shared" ref="H34:H35" si="2">F34-E34+D34-G34+F34</f>
        <v>-218.77999999999997</v>
      </c>
    </row>
    <row r="35" spans="1:8" ht="13.5" customHeight="1">
      <c r="A35" s="123" t="s">
        <v>81</v>
      </c>
      <c r="B35" s="124"/>
      <c r="C35" s="7">
        <v>0.78</v>
      </c>
      <c r="D35" s="7">
        <v>-4.07</v>
      </c>
      <c r="E35" s="7">
        <v>62.12</v>
      </c>
      <c r="F35" s="7">
        <v>60.04</v>
      </c>
      <c r="G35" s="7">
        <v>60.04</v>
      </c>
      <c r="H35" s="7">
        <f t="shared" si="2"/>
        <v>-6.1499999999999986</v>
      </c>
    </row>
    <row r="36" spans="1:8" ht="13.5" customHeight="1">
      <c r="A36" s="142" t="s">
        <v>148</v>
      </c>
      <c r="B36" s="143"/>
      <c r="C36" s="7"/>
      <c r="D36" s="7">
        <v>0</v>
      </c>
      <c r="E36" s="35">
        <f>E38+E40+E41</f>
        <v>123.51</v>
      </c>
      <c r="F36" s="35">
        <f>F38+F40+F41</f>
        <v>112.33</v>
      </c>
      <c r="G36" s="35">
        <v>112.33</v>
      </c>
      <c r="H36" s="35">
        <f>G36-E36</f>
        <v>-11.180000000000007</v>
      </c>
    </row>
    <row r="37" spans="1:8" ht="13.5" customHeight="1">
      <c r="A37" s="46" t="s">
        <v>149</v>
      </c>
      <c r="B37" s="101"/>
      <c r="C37" s="7"/>
      <c r="D37" s="7"/>
      <c r="E37" s="7"/>
      <c r="F37" s="7"/>
      <c r="G37" s="99"/>
      <c r="H37" s="7"/>
    </row>
    <row r="38" spans="1:8" ht="13.5" customHeight="1">
      <c r="A38" s="145" t="s">
        <v>150</v>
      </c>
      <c r="B38" s="144"/>
      <c r="C38" s="7"/>
      <c r="D38" s="7">
        <v>0</v>
      </c>
      <c r="E38" s="7">
        <v>19.239999999999998</v>
      </c>
      <c r="F38" s="7">
        <v>17.18</v>
      </c>
      <c r="G38" s="7">
        <v>17.18</v>
      </c>
      <c r="H38" s="7">
        <f t="shared" ref="H38:H41" si="3">G38-E38</f>
        <v>-2.0599999999999987</v>
      </c>
    </row>
    <row r="39" spans="1:8" ht="13.5" customHeight="1">
      <c r="A39" s="145" t="s">
        <v>152</v>
      </c>
      <c r="B39" s="144"/>
      <c r="C39" s="7"/>
      <c r="D39" s="7">
        <v>0</v>
      </c>
      <c r="E39" s="7">
        <v>0</v>
      </c>
      <c r="F39" s="7">
        <v>0</v>
      </c>
      <c r="G39" s="7">
        <v>0</v>
      </c>
      <c r="H39" s="7">
        <f t="shared" si="3"/>
        <v>0</v>
      </c>
    </row>
    <row r="40" spans="1:8" ht="13.5" customHeight="1">
      <c r="A40" s="145" t="s">
        <v>153</v>
      </c>
      <c r="B40" s="144"/>
      <c r="C40" s="7"/>
      <c r="D40" s="7">
        <v>0</v>
      </c>
      <c r="E40" s="7">
        <v>97.73</v>
      </c>
      <c r="F40" s="7">
        <v>89.41</v>
      </c>
      <c r="G40" s="7">
        <v>89.41</v>
      </c>
      <c r="H40" s="7">
        <f t="shared" si="3"/>
        <v>-8.3200000000000074</v>
      </c>
    </row>
    <row r="41" spans="1:8" ht="13.5" customHeight="1">
      <c r="A41" s="145" t="s">
        <v>151</v>
      </c>
      <c r="B41" s="144"/>
      <c r="C41" s="7"/>
      <c r="D41" s="7">
        <v>0</v>
      </c>
      <c r="E41" s="7">
        <v>6.54</v>
      </c>
      <c r="F41" s="7">
        <v>5.74</v>
      </c>
      <c r="G41" s="7">
        <v>5.74</v>
      </c>
      <c r="H41" s="7">
        <f t="shared" si="3"/>
        <v>-0.79999999999999982</v>
      </c>
    </row>
    <row r="42" spans="1:8" ht="16.5" customHeight="1">
      <c r="A42" s="142" t="s">
        <v>131</v>
      </c>
      <c r="B42" s="144"/>
      <c r="C42" s="7"/>
      <c r="D42" s="7"/>
      <c r="E42" s="35">
        <f>E8+E33+E36</f>
        <v>2394.2200000000003</v>
      </c>
      <c r="F42" s="35">
        <f t="shared" ref="F42:G42" si="4">F8+F33+F36</f>
        <v>2307.12</v>
      </c>
      <c r="G42" s="35">
        <f t="shared" si="4"/>
        <v>1810.8799999999999</v>
      </c>
      <c r="H42" s="7"/>
    </row>
    <row r="43" spans="1:8" ht="13.5" customHeight="1">
      <c r="A43" s="142" t="s">
        <v>130</v>
      </c>
      <c r="B43" s="143"/>
      <c r="C43" s="7"/>
      <c r="D43" s="7"/>
      <c r="E43" s="7"/>
      <c r="F43" s="7"/>
      <c r="G43" s="75"/>
      <c r="H43" s="7"/>
    </row>
    <row r="44" spans="1:8" ht="24" customHeight="1">
      <c r="A44" s="148" t="s">
        <v>162</v>
      </c>
      <c r="B44" s="149"/>
      <c r="C44" s="70">
        <v>4.7699999999999996</v>
      </c>
      <c r="D44" s="70">
        <v>37.03</v>
      </c>
      <c r="E44" s="70">
        <v>26.58</v>
      </c>
      <c r="F44" s="70">
        <v>26.58</v>
      </c>
      <c r="G44" s="69">
        <v>4.51</v>
      </c>
      <c r="H44" s="7">
        <f t="shared" ref="H44:H51" si="5">F44-E44+D44-G44+F44</f>
        <v>59.1</v>
      </c>
    </row>
    <row r="45" spans="1:8" ht="14.25" customHeight="1">
      <c r="A45" s="46" t="s">
        <v>83</v>
      </c>
      <c r="B45" s="47"/>
      <c r="C45" s="88"/>
      <c r="D45" s="88">
        <v>37.630000000000003</v>
      </c>
      <c r="E45" s="88">
        <f>E44-E46</f>
        <v>22.07</v>
      </c>
      <c r="F45" s="88">
        <f>F44-F46</f>
        <v>22.07</v>
      </c>
      <c r="G45" s="87">
        <v>0</v>
      </c>
      <c r="H45" s="7">
        <f t="shared" si="5"/>
        <v>59.7</v>
      </c>
    </row>
    <row r="46" spans="1:8" ht="15" customHeight="1">
      <c r="A46" s="72" t="s">
        <v>62</v>
      </c>
      <c r="B46" s="71"/>
      <c r="C46" s="7"/>
      <c r="D46" s="7">
        <v>-0.6</v>
      </c>
      <c r="E46" s="7">
        <v>4.51</v>
      </c>
      <c r="F46" s="7">
        <v>4.51</v>
      </c>
      <c r="G46" s="68">
        <v>4.51</v>
      </c>
      <c r="H46" s="7">
        <f t="shared" si="5"/>
        <v>-0.59999999999999964</v>
      </c>
    </row>
    <row r="47" spans="1:8" ht="24.75" customHeight="1">
      <c r="A47" s="148" t="s">
        <v>163</v>
      </c>
      <c r="B47" s="149"/>
      <c r="C47" s="70"/>
      <c r="D47" s="70">
        <v>69.73</v>
      </c>
      <c r="E47" s="70">
        <v>254</v>
      </c>
      <c r="F47" s="88">
        <v>249.7</v>
      </c>
      <c r="G47" s="69">
        <v>132.6</v>
      </c>
      <c r="H47" s="7">
        <f t="shared" si="5"/>
        <v>182.52999999999997</v>
      </c>
    </row>
    <row r="48" spans="1:8" ht="18" customHeight="1">
      <c r="A48" s="46" t="s">
        <v>139</v>
      </c>
      <c r="B48" s="47"/>
      <c r="C48" s="88"/>
      <c r="D48" s="88">
        <v>69.73</v>
      </c>
      <c r="E48" s="88">
        <v>119.38</v>
      </c>
      <c r="F48" s="88">
        <v>117.3</v>
      </c>
      <c r="G48" s="87">
        <v>0</v>
      </c>
      <c r="H48" s="7">
        <f t="shared" si="5"/>
        <v>184.95</v>
      </c>
    </row>
    <row r="49" spans="1:9" ht="14.25" customHeight="1">
      <c r="A49" s="73" t="s">
        <v>126</v>
      </c>
      <c r="B49" s="74"/>
      <c r="C49" s="70"/>
      <c r="D49" s="70">
        <v>0</v>
      </c>
      <c r="E49" s="70">
        <v>134.62</v>
      </c>
      <c r="F49" s="88">
        <v>132.6</v>
      </c>
      <c r="G49" s="69">
        <v>132.6</v>
      </c>
      <c r="H49" s="7">
        <f t="shared" si="5"/>
        <v>-2.0200000000000102</v>
      </c>
    </row>
    <row r="50" spans="1:9" ht="15.75" customHeight="1">
      <c r="A50" s="97" t="s">
        <v>164</v>
      </c>
      <c r="B50" s="42"/>
      <c r="C50" s="7">
        <v>150</v>
      </c>
      <c r="D50" s="7">
        <v>9.74</v>
      </c>
      <c r="E50" s="7">
        <v>3.6</v>
      </c>
      <c r="F50" s="7">
        <v>3.6</v>
      </c>
      <c r="G50" s="55">
        <v>0.6</v>
      </c>
      <c r="H50" s="7">
        <f t="shared" si="5"/>
        <v>12.74</v>
      </c>
    </row>
    <row r="51" spans="1:9" ht="18" customHeight="1">
      <c r="A51" s="72" t="s">
        <v>84</v>
      </c>
      <c r="B51" s="71"/>
      <c r="C51" s="7">
        <v>25</v>
      </c>
      <c r="D51" s="7">
        <v>0</v>
      </c>
      <c r="E51" s="7">
        <v>0.6</v>
      </c>
      <c r="F51" s="7">
        <v>0.6</v>
      </c>
      <c r="G51" s="68">
        <v>0.6</v>
      </c>
      <c r="H51" s="7">
        <f t="shared" si="5"/>
        <v>0</v>
      </c>
    </row>
    <row r="52" spans="1:9" ht="18" customHeight="1">
      <c r="A52" s="97" t="s">
        <v>140</v>
      </c>
      <c r="B52" s="98"/>
      <c r="C52" s="35"/>
      <c r="D52" s="35"/>
      <c r="E52" s="35">
        <f>E44+E47+E50</f>
        <v>284.18</v>
      </c>
      <c r="F52" s="35">
        <f>F44+F47+F50</f>
        <v>279.88</v>
      </c>
      <c r="G52" s="35">
        <f>G44+G47+G50</f>
        <v>137.70999999999998</v>
      </c>
      <c r="H52" s="35"/>
    </row>
    <row r="53" spans="1:9" ht="17.25" customHeight="1">
      <c r="A53" s="142" t="s">
        <v>131</v>
      </c>
      <c r="B53" s="143"/>
      <c r="C53" s="7"/>
      <c r="D53" s="7"/>
      <c r="E53" s="35">
        <f>E42+E52</f>
        <v>2678.4</v>
      </c>
      <c r="F53" s="35">
        <f>F42+F52</f>
        <v>2587</v>
      </c>
      <c r="G53" s="35">
        <f>G42+G52</f>
        <v>1948.59</v>
      </c>
      <c r="H53" s="7"/>
    </row>
    <row r="54" spans="1:9" ht="21.75" customHeight="1">
      <c r="A54" s="153" t="s">
        <v>138</v>
      </c>
      <c r="B54" s="154"/>
      <c r="C54" s="92"/>
      <c r="D54" s="92">
        <v>-900.13</v>
      </c>
      <c r="E54" s="93"/>
      <c r="F54" s="93"/>
      <c r="G54" s="92"/>
      <c r="H54" s="92">
        <f>F53-E53+D54+F53-G53</f>
        <v>-353.12000000000012</v>
      </c>
    </row>
    <row r="55" spans="1:9" ht="20.25" customHeight="1">
      <c r="A55" s="153" t="s">
        <v>147</v>
      </c>
      <c r="B55" s="153"/>
      <c r="C55" s="94"/>
      <c r="D55" s="94"/>
      <c r="E55" s="95"/>
      <c r="F55" s="96"/>
      <c r="G55" s="96"/>
      <c r="H55" s="95">
        <f>H56+H57</f>
        <v>-353.12</v>
      </c>
    </row>
    <row r="56" spans="1:9" ht="17.25" customHeight="1">
      <c r="A56" s="153" t="s">
        <v>136</v>
      </c>
      <c r="B56" s="155"/>
      <c r="C56" s="94"/>
      <c r="D56" s="94"/>
      <c r="E56" s="95"/>
      <c r="F56" s="96"/>
      <c r="G56" s="96"/>
      <c r="H56" s="93">
        <f>H44+H47+H50</f>
        <v>254.36999999999998</v>
      </c>
    </row>
    <row r="57" spans="1:9" ht="15" customHeight="1">
      <c r="A57" s="153" t="s">
        <v>137</v>
      </c>
      <c r="B57" s="149"/>
      <c r="C57" s="94"/>
      <c r="D57" s="94"/>
      <c r="E57" s="95"/>
      <c r="F57" s="96"/>
      <c r="G57" s="96"/>
      <c r="H57" s="95">
        <f>H8+H33+H36</f>
        <v>-607.49</v>
      </c>
    </row>
    <row r="58" spans="1:9" ht="34.5" customHeight="1">
      <c r="A58" s="151" t="s">
        <v>133</v>
      </c>
      <c r="B58" s="152"/>
      <c r="C58" s="152"/>
      <c r="D58" s="152"/>
      <c r="E58" s="152"/>
      <c r="F58" s="152"/>
      <c r="G58" s="152"/>
      <c r="H58" s="152"/>
    </row>
    <row r="59" spans="1:9" ht="1.5" customHeight="1">
      <c r="A59" s="152"/>
      <c r="B59" s="152"/>
      <c r="C59" s="152"/>
      <c r="D59" s="152"/>
      <c r="E59" s="152"/>
      <c r="F59" s="152"/>
      <c r="G59" s="152"/>
      <c r="H59" s="152"/>
    </row>
    <row r="60" spans="1:9" s="84" customFormat="1" ht="15" hidden="1" customHeight="1"/>
    <row r="61" spans="1:9" s="84" customFormat="1" ht="14.25" hidden="1" customHeight="1">
      <c r="A61" s="83"/>
      <c r="B61" s="83"/>
      <c r="C61" s="83"/>
      <c r="D61" s="83"/>
      <c r="E61" s="83"/>
      <c r="F61" s="83"/>
      <c r="G61" s="83"/>
      <c r="H61" s="83"/>
    </row>
    <row r="62" spans="1:9" s="83" customFormat="1" ht="21" customHeight="1">
      <c r="A62" s="21" t="s">
        <v>154</v>
      </c>
      <c r="B62" s="34"/>
      <c r="C62" s="34"/>
      <c r="D62" s="23"/>
      <c r="E62" s="23"/>
      <c r="F62" s="23"/>
      <c r="G62" s="23"/>
      <c r="H62"/>
    </row>
    <row r="63" spans="1:9">
      <c r="A63" s="131" t="s">
        <v>67</v>
      </c>
      <c r="B63" s="124"/>
      <c r="C63" s="124"/>
      <c r="D63" s="133"/>
      <c r="E63" s="37" t="s">
        <v>68</v>
      </c>
      <c r="F63" s="37" t="s">
        <v>69</v>
      </c>
      <c r="G63" s="37" t="s">
        <v>141</v>
      </c>
      <c r="H63" s="91"/>
    </row>
    <row r="64" spans="1:9">
      <c r="A64" s="150" t="s">
        <v>155</v>
      </c>
      <c r="B64" s="126"/>
      <c r="C64" s="126"/>
      <c r="D64" s="122"/>
      <c r="E64" s="38">
        <v>42887</v>
      </c>
      <c r="F64" s="37" t="s">
        <v>156</v>
      </c>
      <c r="G64" s="39">
        <v>22</v>
      </c>
      <c r="H64" s="6" t="s">
        <v>157</v>
      </c>
      <c r="I64" s="19"/>
    </row>
    <row r="65" spans="1:9">
      <c r="A65" s="150" t="s">
        <v>124</v>
      </c>
      <c r="B65" s="126"/>
      <c r="C65" s="126"/>
      <c r="D65" s="122"/>
      <c r="E65" s="38">
        <v>42826</v>
      </c>
      <c r="F65" s="37" t="s">
        <v>125</v>
      </c>
      <c r="G65" s="39">
        <v>1.22</v>
      </c>
      <c r="H65" s="6" t="s">
        <v>132</v>
      </c>
      <c r="I65" s="19"/>
    </row>
    <row r="66" spans="1:9">
      <c r="A66" s="150" t="s">
        <v>158</v>
      </c>
      <c r="B66" s="126"/>
      <c r="C66" s="126"/>
      <c r="D66" s="122"/>
      <c r="E66" s="38">
        <v>43009</v>
      </c>
      <c r="F66" s="37">
        <v>1</v>
      </c>
      <c r="G66" s="39">
        <v>14.49</v>
      </c>
      <c r="H66" s="6" t="s">
        <v>159</v>
      </c>
      <c r="I66" s="19"/>
    </row>
    <row r="67" spans="1:9">
      <c r="A67" s="150" t="s">
        <v>160</v>
      </c>
      <c r="B67" s="126"/>
      <c r="C67" s="126"/>
      <c r="D67" s="122"/>
      <c r="E67" s="38">
        <v>43070</v>
      </c>
      <c r="F67" s="37">
        <v>1</v>
      </c>
      <c r="G67" s="39">
        <v>6.5</v>
      </c>
      <c r="H67" s="6" t="s">
        <v>161</v>
      </c>
      <c r="I67" s="19"/>
    </row>
    <row r="68" spans="1:9" ht="17.25" customHeight="1">
      <c r="A68" s="150" t="s">
        <v>8</v>
      </c>
      <c r="B68" s="126"/>
      <c r="C68" s="126"/>
      <c r="D68" s="122"/>
      <c r="E68" s="38"/>
      <c r="F68" s="37"/>
      <c r="G68" s="39">
        <f>SUM(G64:G67)</f>
        <v>44.21</v>
      </c>
      <c r="H68" s="91"/>
      <c r="I68" s="19"/>
    </row>
    <row r="69" spans="1:9">
      <c r="A69" s="21" t="s">
        <v>54</v>
      </c>
      <c r="D69" s="23"/>
      <c r="E69" s="23"/>
      <c r="F69" s="23"/>
      <c r="G69" s="23"/>
    </row>
    <row r="70" spans="1:9">
      <c r="A70" s="21" t="s">
        <v>55</v>
      </c>
      <c r="D70" s="23"/>
      <c r="E70" s="23"/>
      <c r="F70" s="23"/>
      <c r="G70" s="23"/>
    </row>
    <row r="71" spans="1:9" ht="39">
      <c r="A71" s="131" t="s">
        <v>71</v>
      </c>
      <c r="B71" s="124"/>
      <c r="C71" s="124"/>
      <c r="D71" s="124"/>
      <c r="E71" s="133"/>
      <c r="F71" s="41" t="s">
        <v>69</v>
      </c>
      <c r="G71" s="40" t="s">
        <v>70</v>
      </c>
    </row>
    <row r="72" spans="1:9" ht="23.25" customHeight="1">
      <c r="A72" s="150" t="s">
        <v>72</v>
      </c>
      <c r="B72" s="126"/>
      <c r="C72" s="126"/>
      <c r="D72" s="126"/>
      <c r="E72" s="122"/>
      <c r="F72" s="37">
        <v>5</v>
      </c>
      <c r="G72" s="37">
        <v>1329.84</v>
      </c>
    </row>
    <row r="73" spans="1:9">
      <c r="A73" s="49"/>
      <c r="B73" s="50"/>
      <c r="C73" s="50"/>
      <c r="D73" s="50"/>
      <c r="E73" s="50"/>
      <c r="F73" s="51"/>
      <c r="G73" s="51"/>
    </row>
    <row r="74" spans="1:9">
      <c r="A74" s="52" t="s">
        <v>85</v>
      </c>
      <c r="B74" s="53"/>
      <c r="C74" s="53"/>
      <c r="D74" s="53"/>
      <c r="E74" s="53"/>
      <c r="F74" s="37"/>
      <c r="G74" s="37"/>
    </row>
    <row r="75" spans="1:9">
      <c r="A75" s="131" t="s">
        <v>86</v>
      </c>
      <c r="B75" s="132"/>
      <c r="C75" s="102" t="s">
        <v>87</v>
      </c>
      <c r="D75" s="132"/>
      <c r="E75" s="37" t="s">
        <v>88</v>
      </c>
      <c r="F75" s="37" t="s">
        <v>89</v>
      </c>
      <c r="G75" s="37" t="s">
        <v>90</v>
      </c>
    </row>
    <row r="76" spans="1:9">
      <c r="A76" s="131" t="s">
        <v>105</v>
      </c>
      <c r="B76" s="132"/>
      <c r="C76" s="102" t="s">
        <v>66</v>
      </c>
      <c r="D76" s="133"/>
      <c r="E76" s="37">
        <v>1</v>
      </c>
      <c r="F76" s="37" t="s">
        <v>66</v>
      </c>
      <c r="G76" s="37" t="s">
        <v>66</v>
      </c>
    </row>
    <row r="77" spans="1:9" ht="1.5" customHeight="1">
      <c r="A77" s="65"/>
      <c r="B77" s="66"/>
      <c r="C77" s="66"/>
      <c r="D77" s="66"/>
      <c r="E77" s="66"/>
      <c r="F77" s="66"/>
      <c r="G77" s="66"/>
    </row>
    <row r="78" spans="1:9" ht="13.5" customHeight="1">
      <c r="A78" s="90"/>
      <c r="B78" s="89"/>
      <c r="C78" s="89"/>
      <c r="D78" s="89"/>
      <c r="E78" s="89"/>
      <c r="F78" s="89"/>
      <c r="G78" s="89"/>
    </row>
    <row r="79" spans="1:9">
      <c r="A79" s="120" t="s">
        <v>165</v>
      </c>
      <c r="B79" s="119"/>
      <c r="C79" s="119"/>
      <c r="D79" s="119"/>
      <c r="E79" s="119"/>
      <c r="F79" s="119"/>
      <c r="G79" s="119"/>
    </row>
    <row r="80" spans="1:9">
      <c r="A80" s="129" t="s">
        <v>166</v>
      </c>
      <c r="B80" s="130"/>
      <c r="C80" s="130"/>
      <c r="D80" s="130"/>
      <c r="E80" s="130"/>
      <c r="F80" s="130"/>
      <c r="G80" s="130"/>
    </row>
    <row r="81" spans="1:7">
      <c r="A81" s="130"/>
      <c r="B81" s="130"/>
      <c r="C81" s="130"/>
      <c r="D81" s="130"/>
      <c r="E81" s="130"/>
      <c r="F81" s="130"/>
      <c r="G81" s="130"/>
    </row>
    <row r="82" spans="1:7" ht="14.25" customHeight="1">
      <c r="A82" s="78"/>
      <c r="B82" s="78"/>
      <c r="C82" s="78"/>
      <c r="D82" s="78"/>
      <c r="E82" s="78"/>
      <c r="F82" s="78"/>
      <c r="G82" s="78"/>
    </row>
    <row r="83" spans="1:7" hidden="1">
      <c r="A83" s="67"/>
      <c r="B83" s="67"/>
      <c r="C83" s="67"/>
      <c r="D83" s="67"/>
      <c r="E83" s="67"/>
      <c r="F83" s="67"/>
      <c r="G83" s="67"/>
    </row>
    <row r="84" spans="1:7">
      <c r="A84" s="118" t="s">
        <v>91</v>
      </c>
      <c r="B84" s="119"/>
      <c r="C84" s="119"/>
      <c r="D84" s="66"/>
      <c r="E84" s="66"/>
      <c r="F84" s="66"/>
      <c r="G84" s="66"/>
    </row>
    <row r="85" spans="1:7">
      <c r="A85" s="23" t="s">
        <v>92</v>
      </c>
      <c r="B85" s="54"/>
      <c r="E85" s="23" t="s">
        <v>94</v>
      </c>
    </row>
    <row r="86" spans="1:7" ht="14.25" customHeight="1">
      <c r="A86" s="23" t="s">
        <v>93</v>
      </c>
      <c r="B86" s="54"/>
      <c r="F86" s="43"/>
    </row>
    <row r="87" spans="1:7" ht="6.75" hidden="1" customHeight="1">
      <c r="A87" s="23"/>
      <c r="B87" s="54"/>
    </row>
    <row r="88" spans="1:7">
      <c r="A88" s="19" t="s">
        <v>95</v>
      </c>
    </row>
    <row r="89" spans="1:7">
      <c r="A89" s="19" t="s">
        <v>96</v>
      </c>
    </row>
    <row r="90" spans="1:7">
      <c r="A90" s="19" t="s">
        <v>97</v>
      </c>
    </row>
    <row r="91" spans="1:7">
      <c r="A91" s="19" t="s">
        <v>98</v>
      </c>
    </row>
    <row r="92" spans="1:7">
      <c r="A92" s="19"/>
    </row>
  </sheetData>
  <mergeCells count="52">
    <mergeCell ref="A71:E71"/>
    <mergeCell ref="A72:E72"/>
    <mergeCell ref="A65:D65"/>
    <mergeCell ref="A66:D66"/>
    <mergeCell ref="A67:D67"/>
    <mergeCell ref="A44:B44"/>
    <mergeCell ref="A47:B47"/>
    <mergeCell ref="A64:D64"/>
    <mergeCell ref="A63:D63"/>
    <mergeCell ref="A68:D68"/>
    <mergeCell ref="A58:H59"/>
    <mergeCell ref="A53:B53"/>
    <mergeCell ref="A54:B54"/>
    <mergeCell ref="A55:B55"/>
    <mergeCell ref="A56:B56"/>
    <mergeCell ref="A57:B57"/>
    <mergeCell ref="A23:B23"/>
    <mergeCell ref="A21:B21"/>
    <mergeCell ref="A36:B36"/>
    <mergeCell ref="A14:B14"/>
    <mergeCell ref="A15:B15"/>
    <mergeCell ref="A17:B17"/>
    <mergeCell ref="A18:B18"/>
    <mergeCell ref="A20:B20"/>
    <mergeCell ref="F27:F28"/>
    <mergeCell ref="A35:B35"/>
    <mergeCell ref="A43:B43"/>
    <mergeCell ref="A42:B42"/>
    <mergeCell ref="E27:E28"/>
    <mergeCell ref="A38:B38"/>
    <mergeCell ref="A39:B39"/>
    <mergeCell ref="A40:B40"/>
    <mergeCell ref="A41:B41"/>
    <mergeCell ref="D27:D28"/>
    <mergeCell ref="A31:B31"/>
    <mergeCell ref="A33:B33"/>
    <mergeCell ref="H27:H28"/>
    <mergeCell ref="A84:C84"/>
    <mergeCell ref="A79:G79"/>
    <mergeCell ref="A8:B8"/>
    <mergeCell ref="A10:B10"/>
    <mergeCell ref="A11:H11"/>
    <mergeCell ref="A12:B12"/>
    <mergeCell ref="A80:G81"/>
    <mergeCell ref="A75:B75"/>
    <mergeCell ref="A76:B76"/>
    <mergeCell ref="C75:D75"/>
    <mergeCell ref="C76:D76"/>
    <mergeCell ref="G27:G28"/>
    <mergeCell ref="A26:B26"/>
    <mergeCell ref="A27:B28"/>
    <mergeCell ref="C27:C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2017-03-01T01:28:37Z</cp:lastPrinted>
  <dcterms:created xsi:type="dcterms:W3CDTF">2013-02-18T04:38:06Z</dcterms:created>
  <dcterms:modified xsi:type="dcterms:W3CDTF">2018-02-26T02:39:14Z</dcterms:modified>
</cp:coreProperties>
</file>