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10" i="8" l="1"/>
  <c r="G9" i="8"/>
  <c r="F9" i="8"/>
  <c r="F10" i="8"/>
  <c r="D35" i="8"/>
  <c r="E34" i="8"/>
  <c r="F34" i="8"/>
  <c r="G34" i="8"/>
  <c r="H26" i="8"/>
  <c r="H25" i="8"/>
  <c r="H8" i="8"/>
  <c r="H29" i="8"/>
  <c r="H27" i="8"/>
  <c r="H38" i="8"/>
  <c r="H37" i="8"/>
  <c r="E8" i="8"/>
  <c r="H36" i="8"/>
  <c r="H35" i="8"/>
  <c r="H31" i="8"/>
  <c r="H9" i="8"/>
  <c r="G29" i="8"/>
  <c r="F29" i="8"/>
  <c r="G32" i="8"/>
  <c r="G33" i="8"/>
  <c r="G31" i="8"/>
  <c r="G25" i="8"/>
  <c r="G27" i="8"/>
  <c r="F27" i="8"/>
  <c r="G21" i="8"/>
  <c r="G18" i="8"/>
  <c r="G15" i="8"/>
  <c r="G12" i="8"/>
  <c r="E10" i="8"/>
  <c r="C23" i="8"/>
  <c r="C27" i="8"/>
  <c r="C17" i="8"/>
  <c r="H33" i="8"/>
  <c r="H32" i="8"/>
  <c r="E29" i="8"/>
  <c r="E27" i="8"/>
  <c r="F26" i="8"/>
  <c r="E26" i="8"/>
  <c r="F8" i="8"/>
  <c r="E9" i="8"/>
  <c r="G23" i="8"/>
  <c r="G22" i="8"/>
  <c r="G20" i="8"/>
  <c r="G19" i="8"/>
  <c r="G17" i="8"/>
  <c r="G16" i="8"/>
  <c r="G14" i="8"/>
  <c r="G13" i="8"/>
  <c r="F23" i="8"/>
  <c r="E23" i="8"/>
  <c r="F22" i="8"/>
  <c r="E22" i="8"/>
  <c r="F20" i="8"/>
  <c r="E20" i="8"/>
  <c r="F19" i="8"/>
  <c r="E19" i="8"/>
  <c r="F17" i="8"/>
  <c r="E17" i="8"/>
  <c r="F16" i="8"/>
  <c r="E16" i="8"/>
  <c r="F14" i="8"/>
  <c r="E14" i="8"/>
  <c r="C8" i="8"/>
  <c r="G8" i="8"/>
  <c r="F13" i="8"/>
  <c r="E13" i="8"/>
  <c r="C26" i="8"/>
  <c r="C22" i="8"/>
  <c r="D23" i="8"/>
  <c r="H23" i="8"/>
  <c r="D22" i="8"/>
  <c r="H22" i="8"/>
  <c r="H21" i="8"/>
  <c r="D20" i="8"/>
  <c r="H20" i="8"/>
  <c r="D19" i="8"/>
  <c r="H19" i="8"/>
  <c r="H18" i="8"/>
  <c r="D17" i="8"/>
  <c r="H17" i="8"/>
  <c r="H16" i="8"/>
  <c r="H15" i="8"/>
  <c r="H14" i="8"/>
  <c r="H13" i="8"/>
  <c r="H12" i="8"/>
  <c r="H10" i="8"/>
  <c r="C20" i="8"/>
  <c r="C19" i="8"/>
  <c r="C16" i="8"/>
  <c r="C14" i="8"/>
  <c r="C13" i="8"/>
  <c r="C10" i="8"/>
  <c r="C9" i="8"/>
</calcChain>
</file>

<file path=xl/sharedStrings.xml><?xml version="1.0" encoding="utf-8"?>
<sst xmlns="http://schemas.openxmlformats.org/spreadsheetml/2006/main" count="160" uniqueCount="135">
  <si>
    <t>1</t>
  </si>
  <si>
    <t>2</t>
  </si>
  <si>
    <t>3</t>
  </si>
  <si>
    <t>4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</si>
  <si>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</si>
  <si>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</si>
  <si>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</si>
  <si>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</si>
  <si>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</si>
  <si>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</si>
  <si>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</si>
  <si>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</si>
  <si>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</si>
  <si>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</si>
  <si>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</si>
  <si>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</si>
  <si>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</si>
  <si>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</si>
  <si>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</si>
  <si>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</si>
  <si>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</si>
  <si>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</si>
  <si>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</si>
  <si>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</si>
  <si>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</si>
  <si>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</si>
  <si>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</si>
  <si>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</si>
  <si>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</si>
  <si>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</si>
  <si>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</si>
  <si>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</si>
  <si>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</si>
  <si>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</si>
  <si>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</si>
  <si>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</si>
  <si>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</si>
  <si>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</si>
  <si>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</si>
  <si>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</si>
  <si>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</si>
  <si>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</si>
  <si>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</si>
  <si>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</si>
  <si>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</si>
  <si>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</si>
  <si>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</si>
  <si>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</si>
  <si>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</si>
  <si>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</si>
  <si>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</si>
  <si>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</si>
  <si>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</si>
  <si>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</si>
  <si>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</si>
  <si>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</si>
  <si>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</si>
  <si>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</si>
  <si>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</si>
  <si>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</si>
  <si>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</si>
  <si>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</si>
  <si>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</si>
  <si>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</si>
  <si>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нет</t>
  </si>
  <si>
    <t>Договор управления</t>
  </si>
  <si>
    <t>1.Количество случаев снижения платы за качество оказываемых  услуг: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</si>
  <si>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</si>
  <si>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</si>
  <si>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</si>
  <si>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</si>
  <si>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</si>
  <si>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</si>
  <si>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телефоны:</t>
  </si>
  <si>
    <t>Санитарный отдел-</t>
  </si>
  <si>
    <t>Производственный отдел-</t>
  </si>
  <si>
    <t>Плановый отдел-</t>
  </si>
  <si>
    <t>2-220-388</t>
  </si>
  <si>
    <t xml:space="preserve">Генеральный директор </t>
  </si>
  <si>
    <t xml:space="preserve">ООО "Управляющая компания </t>
  </si>
  <si>
    <t>Ленинского района":</t>
  </si>
  <si>
    <t>В.П. Козлов</t>
  </si>
  <si>
    <t>1.3 Вывоз и утилизация ТБО</t>
  </si>
  <si>
    <t>2-260-343</t>
  </si>
  <si>
    <t>Всеволода Сибирцева,24</t>
  </si>
  <si>
    <t>1.4 Сан содерж. л/клеток</t>
  </si>
  <si>
    <t>от 27 .04. 2005г. Серия 25 № 01277949</t>
  </si>
  <si>
    <t>uklr2006@mail.ru</t>
  </si>
  <si>
    <t>Свидетельство о гос регистрации юр лица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</si>
  <si>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</si>
  <si>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</si>
  <si>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</si>
  <si>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</si>
  <si>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</si>
  <si>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</si>
  <si>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</si>
  <si>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</si>
  <si>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</si>
  <si>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</si>
  <si>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</si>
  <si>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</si>
  <si>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</si>
  <si>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</si>
  <si>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</si>
  <si>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ООО " Экологическое предприятие № 1"</t>
  </si>
  <si>
    <t>№ 24 по ул. Всеволода Сибирцева</t>
  </si>
  <si>
    <t>Часть 4</t>
  </si>
  <si>
    <t>ООО "Комфорт"</t>
  </si>
  <si>
    <t>ул. Светланская,183</t>
  </si>
  <si>
    <t>ул. Тунгусская, 8</t>
  </si>
  <si>
    <t>Количество проживающих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</si>
  <si>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</si>
  <si>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</si>
  <si>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</si>
  <si>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итого по дому:</t>
  </si>
  <si>
    <t>Всего д/средств с учетом остатков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</si>
  <si>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</si>
  <si>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</si>
  <si>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</si>
  <si>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</si>
  <si>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эл.энергия на содержание ОИ МКД</t>
  </si>
  <si>
    <t>всего: 173,6 кв.м</t>
  </si>
  <si>
    <t>Предложение Управляющей компании: ремонт системы электроснабжения.</t>
  </si>
  <si>
    <t>ООО " ВостокМегаполис"</t>
  </si>
  <si>
    <t xml:space="preserve">                       Отчет ООО "Управляющей компании Ленинского района"  за 2019 г.</t>
  </si>
  <si>
    <t>600,60 м2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</si>
  <si>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</si>
  <si>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</si>
  <si>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</si>
  <si>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</si>
  <si>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2. Перечень работ, выполненных по статье " текущий ремонт"  в 2019 году.</t>
  </si>
  <si>
    <t>План по статье "текущий ремонт" на 2020 год</t>
  </si>
  <si>
    <t>2-205-087</t>
  </si>
  <si>
    <t xml:space="preserve">           ООО "Управляющая компания Ленинского района"</t>
  </si>
  <si>
    <r>
      <t xml:space="preserve">ИСХ № 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74/01   от  22.01.2020г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</si>
</sst>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0" xfId="0" applyFont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Border="1"/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7" fillId="0" borderId="1" xfId="0" applyFont="1" applyBorder="1" applyAlignment="1"/>
    <xf numFmtId="0" fontId="17" fillId="0" borderId="1" xfId="0" applyFont="1" applyBorder="1"/>
    <xf numFmtId="0" fontId="17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0" fontId="3" fillId="0" borderId="0" xfId="0" applyFont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8" xfId="0" applyFont="1" applyBorder="1" applyAlignment="1"/>
    <xf numFmtId="0" fontId="9" fillId="0" borderId="2" xfId="0" applyFont="1" applyFill="1" applyBorder="1" applyAlignment="1"/>
    <xf numFmtId="0" fontId="0" fillId="0" borderId="7" xfId="0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/>
    <xf numFmtId="164" fontId="9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/>
    <xf numFmtId="0" fontId="9" fillId="0" borderId="9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9" fillId="0" borderId="8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left" vertic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7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2" fillId="0" borderId="2" xfId="0" applyFont="1" applyBorder="1" applyAlignment="1"/>
    <xf numFmtId="0" fontId="4" fillId="0" borderId="7" xfId="0" applyFont="1" applyBorder="1" applyAlignment="1"/>
    <xf numFmtId="0" fontId="6" fillId="0" borderId="2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7" fillId="2" borderId="9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/>
    <xf numFmtId="0" fontId="0" fillId="0" borderId="7" xfId="0" applyBorder="1" applyAlignment="1"/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2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zoomScale="120" zoomScaleNormal="120" workbookViewId="0">
      <selection activeCell="H13" sqref="H13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124</v>
      </c>
      <c r="C1" s="1"/>
    </row>
    <row r="2" spans="1:4" ht="15" customHeight="1" x14ac:dyDescent="0.25">
      <c r="A2" s="2" t="s">
        <v>42</v>
      </c>
      <c r="C2" s="4"/>
    </row>
    <row r="3" spans="1:4" ht="15.75" x14ac:dyDescent="0.25">
      <c r="B3" s="4" t="s">
        <v>9</v>
      </c>
      <c r="C3" s="24" t="s">
        <v>105</v>
      </c>
    </row>
    <row r="4" spans="1:4" ht="14.25" customHeight="1" x14ac:dyDescent="0.25">
      <c r="A4" s="22" t="s">
        <v>134</v>
      </c>
      <c r="C4" s="4"/>
    </row>
    <row r="5" spans="1:4" ht="15" customHeight="1" x14ac:dyDescent="0.25">
      <c r="A5" s="4" t="s">
        <v>7</v>
      </c>
      <c r="C5" s="4"/>
    </row>
    <row r="6" spans="1:4" s="23" customFormat="1" ht="12.75" customHeight="1" x14ac:dyDescent="0.25">
      <c r="A6" s="4" t="s">
        <v>43</v>
      </c>
      <c r="C6" s="21"/>
    </row>
    <row r="7" spans="1:4" s="23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8</v>
      </c>
      <c r="C8" s="27" t="s">
        <v>133</v>
      </c>
      <c r="D8" s="10"/>
    </row>
    <row r="9" spans="1:4" s="3" customFormat="1" ht="12" customHeight="1" x14ac:dyDescent="0.25">
      <c r="A9" s="13" t="s">
        <v>1</v>
      </c>
      <c r="B9" s="14" t="s">
        <v>10</v>
      </c>
      <c r="C9" s="117" t="s">
        <v>11</v>
      </c>
      <c r="D9" s="118"/>
    </row>
    <row r="10" spans="1:4" s="3" customFormat="1" ht="24" customHeight="1" x14ac:dyDescent="0.25">
      <c r="A10" s="13" t="s">
        <v>2</v>
      </c>
      <c r="B10" s="15" t="s">
        <v>88</v>
      </c>
      <c r="C10" s="119" t="s">
        <v>86</v>
      </c>
      <c r="D10" s="120"/>
    </row>
    <row r="11" spans="1:4" s="3" customFormat="1" ht="15" customHeight="1" x14ac:dyDescent="0.25">
      <c r="A11" s="13" t="s">
        <v>3</v>
      </c>
      <c r="B11" s="14" t="s">
        <v>12</v>
      </c>
      <c r="C11" s="117" t="s">
        <v>13</v>
      </c>
      <c r="D11" s="118"/>
    </row>
    <row r="12" spans="1:4" s="3" customFormat="1" ht="16.5" customHeight="1" x14ac:dyDescent="0.25">
      <c r="A12" s="123">
        <v>5</v>
      </c>
      <c r="B12" s="123" t="s">
        <v>89</v>
      </c>
      <c r="C12" s="67" t="s">
        <v>90</v>
      </c>
      <c r="D12" s="68" t="s">
        <v>91</v>
      </c>
    </row>
    <row r="13" spans="1:4" s="3" customFormat="1" ht="14.25" customHeight="1" x14ac:dyDescent="0.25">
      <c r="A13" s="123"/>
      <c r="B13" s="123"/>
      <c r="C13" s="67" t="s">
        <v>92</v>
      </c>
      <c r="D13" s="68" t="s">
        <v>93</v>
      </c>
    </row>
    <row r="14" spans="1:4" s="3" customFormat="1" x14ac:dyDescent="0.25">
      <c r="A14" s="123"/>
      <c r="B14" s="123"/>
      <c r="C14" s="67" t="s">
        <v>94</v>
      </c>
      <c r="D14" s="68" t="s">
        <v>95</v>
      </c>
    </row>
    <row r="15" spans="1:4" s="3" customFormat="1" ht="16.5" customHeight="1" x14ac:dyDescent="0.25">
      <c r="A15" s="123"/>
      <c r="B15" s="123"/>
      <c r="C15" s="67" t="s">
        <v>96</v>
      </c>
      <c r="D15" s="68" t="s">
        <v>98</v>
      </c>
    </row>
    <row r="16" spans="1:4" s="3" customFormat="1" ht="16.5" customHeight="1" x14ac:dyDescent="0.25">
      <c r="A16" s="123"/>
      <c r="B16" s="123"/>
      <c r="C16" s="67" t="s">
        <v>97</v>
      </c>
      <c r="D16" s="68" t="s">
        <v>91</v>
      </c>
    </row>
    <row r="17" spans="1:4" s="5" customFormat="1" ht="15.75" customHeight="1" x14ac:dyDescent="0.25">
      <c r="A17" s="123"/>
      <c r="B17" s="123"/>
      <c r="C17" s="67" t="s">
        <v>99</v>
      </c>
      <c r="D17" s="68" t="s">
        <v>100</v>
      </c>
    </row>
    <row r="18" spans="1:4" s="5" customFormat="1" ht="15.75" customHeight="1" x14ac:dyDescent="0.25">
      <c r="A18" s="123"/>
      <c r="B18" s="123"/>
      <c r="C18" s="69" t="s">
        <v>101</v>
      </c>
      <c r="D18" s="68" t="s">
        <v>102</v>
      </c>
    </row>
    <row r="19" spans="1:4" ht="21.75" customHeight="1" x14ac:dyDescent="0.25">
      <c r="A19" s="13" t="s">
        <v>4</v>
      </c>
      <c r="B19" s="14" t="s">
        <v>14</v>
      </c>
      <c r="C19" s="124" t="s">
        <v>87</v>
      </c>
      <c r="D19" s="125"/>
    </row>
    <row r="20" spans="1:4" s="5" customFormat="1" ht="28.5" customHeight="1" x14ac:dyDescent="0.25">
      <c r="A20" s="13" t="s">
        <v>5</v>
      </c>
      <c r="B20" s="14" t="s">
        <v>15</v>
      </c>
      <c r="C20" s="126" t="s">
        <v>45</v>
      </c>
      <c r="D20" s="127"/>
    </row>
    <row r="21" spans="1:4" s="5" customFormat="1" ht="15" customHeight="1" x14ac:dyDescent="0.25">
      <c r="A21" s="13" t="s">
        <v>6</v>
      </c>
      <c r="B21" s="14" t="s">
        <v>16</v>
      </c>
      <c r="C21" s="119" t="s">
        <v>17</v>
      </c>
      <c r="D21" s="128"/>
    </row>
    <row r="22" spans="1:4" ht="13.5" customHeight="1" x14ac:dyDescent="0.25">
      <c r="A22" s="25"/>
      <c r="B22" s="26"/>
      <c r="C22" s="25"/>
      <c r="D22" s="25"/>
    </row>
    <row r="23" spans="1:4" x14ac:dyDescent="0.25">
      <c r="A23" s="8" t="s">
        <v>18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19</v>
      </c>
      <c r="C25" s="7" t="s">
        <v>20</v>
      </c>
      <c r="D25" s="9" t="s">
        <v>21</v>
      </c>
    </row>
    <row r="26" spans="1:4" ht="30.75" customHeight="1" x14ac:dyDescent="0.25">
      <c r="A26" s="114" t="s">
        <v>24</v>
      </c>
      <c r="B26" s="115"/>
      <c r="C26" s="115"/>
      <c r="D26" s="116"/>
    </row>
    <row r="27" spans="1:4" ht="12" customHeight="1" x14ac:dyDescent="0.25">
      <c r="A27" s="64"/>
      <c r="B27" s="65"/>
      <c r="C27" s="65"/>
      <c r="D27" s="66"/>
    </row>
    <row r="28" spans="1:4" ht="13.5" customHeight="1" x14ac:dyDescent="0.25">
      <c r="A28" s="7">
        <v>1</v>
      </c>
      <c r="B28" s="6" t="s">
        <v>103</v>
      </c>
      <c r="C28" s="6" t="s">
        <v>22</v>
      </c>
      <c r="D28" s="6" t="s">
        <v>23</v>
      </c>
    </row>
    <row r="29" spans="1:4" x14ac:dyDescent="0.25">
      <c r="A29" s="20" t="s">
        <v>25</v>
      </c>
      <c r="B29" s="19"/>
      <c r="C29" s="19"/>
      <c r="D29" s="19"/>
    </row>
    <row r="30" spans="1:4" x14ac:dyDescent="0.25">
      <c r="A30" s="7">
        <v>1</v>
      </c>
      <c r="B30" s="6" t="s">
        <v>107</v>
      </c>
      <c r="C30" s="6" t="s">
        <v>108</v>
      </c>
      <c r="D30" s="6" t="s">
        <v>83</v>
      </c>
    </row>
    <row r="31" spans="1:4" x14ac:dyDescent="0.25">
      <c r="A31" s="20" t="s">
        <v>36</v>
      </c>
      <c r="B31" s="19"/>
      <c r="C31" s="19"/>
      <c r="D31" s="19"/>
    </row>
    <row r="32" spans="1:4" x14ac:dyDescent="0.25">
      <c r="A32" s="20" t="s">
        <v>37</v>
      </c>
      <c r="B32" s="19"/>
      <c r="C32" s="19"/>
      <c r="D32" s="19"/>
    </row>
    <row r="33" spans="1:4" x14ac:dyDescent="0.25">
      <c r="A33" s="7">
        <v>1</v>
      </c>
      <c r="B33" s="6" t="s">
        <v>123</v>
      </c>
      <c r="C33" s="6" t="s">
        <v>109</v>
      </c>
      <c r="D33" s="6" t="s">
        <v>26</v>
      </c>
    </row>
    <row r="34" spans="1:4" ht="15" customHeight="1" x14ac:dyDescent="0.25">
      <c r="A34" s="20" t="s">
        <v>27</v>
      </c>
      <c r="B34" s="19"/>
      <c r="C34" s="19"/>
      <c r="D34" s="19"/>
    </row>
    <row r="35" spans="1:4" x14ac:dyDescent="0.25">
      <c r="A35" s="7">
        <v>1</v>
      </c>
      <c r="B35" s="6" t="s">
        <v>104</v>
      </c>
      <c r="C35" s="6" t="s">
        <v>22</v>
      </c>
      <c r="D35" s="6" t="s">
        <v>23</v>
      </c>
    </row>
    <row r="36" spans="1:4" x14ac:dyDescent="0.25">
      <c r="A36" s="28"/>
      <c r="B36" s="12"/>
      <c r="C36" s="12"/>
      <c r="D36" s="12"/>
    </row>
    <row r="37" spans="1:4" x14ac:dyDescent="0.25">
      <c r="A37" s="4" t="s">
        <v>41</v>
      </c>
      <c r="B37" s="19"/>
      <c r="C37" s="19"/>
      <c r="D37" s="19"/>
    </row>
    <row r="38" spans="1:4" ht="15" customHeight="1" x14ac:dyDescent="0.25">
      <c r="A38" s="7">
        <v>1</v>
      </c>
      <c r="B38" s="6" t="s">
        <v>28</v>
      </c>
      <c r="C38" s="121">
        <v>1917</v>
      </c>
      <c r="D38" s="122"/>
    </row>
    <row r="39" spans="1:4" x14ac:dyDescent="0.25">
      <c r="A39" s="7">
        <v>2</v>
      </c>
      <c r="B39" s="6" t="s">
        <v>30</v>
      </c>
      <c r="C39" s="121">
        <v>2</v>
      </c>
      <c r="D39" s="122"/>
    </row>
    <row r="40" spans="1:4" x14ac:dyDescent="0.25">
      <c r="A40" s="7">
        <v>3</v>
      </c>
      <c r="B40" s="6" t="s">
        <v>31</v>
      </c>
      <c r="C40" s="121">
        <v>1</v>
      </c>
      <c r="D40" s="122"/>
    </row>
    <row r="41" spans="1:4" x14ac:dyDescent="0.25">
      <c r="A41" s="7">
        <v>4</v>
      </c>
      <c r="B41" s="6" t="s">
        <v>29</v>
      </c>
      <c r="C41" s="121" t="s">
        <v>64</v>
      </c>
      <c r="D41" s="122"/>
    </row>
    <row r="42" spans="1:4" ht="15" customHeight="1" x14ac:dyDescent="0.25">
      <c r="A42" s="7">
        <v>5</v>
      </c>
      <c r="B42" s="6" t="s">
        <v>32</v>
      </c>
      <c r="C42" s="121" t="s">
        <v>64</v>
      </c>
      <c r="D42" s="122"/>
    </row>
    <row r="43" spans="1:4" x14ac:dyDescent="0.25">
      <c r="A43" s="7">
        <v>6</v>
      </c>
      <c r="B43" s="6" t="s">
        <v>33</v>
      </c>
      <c r="C43" s="121" t="s">
        <v>125</v>
      </c>
      <c r="D43" s="122"/>
    </row>
    <row r="44" spans="1:4" x14ac:dyDescent="0.25">
      <c r="A44" s="7">
        <v>7</v>
      </c>
      <c r="B44" s="6" t="s">
        <v>34</v>
      </c>
      <c r="C44" s="121" t="s">
        <v>64</v>
      </c>
      <c r="D44" s="122"/>
    </row>
    <row r="45" spans="1:4" ht="15" customHeight="1" x14ac:dyDescent="0.25">
      <c r="A45" s="7">
        <v>8</v>
      </c>
      <c r="B45" s="6" t="s">
        <v>35</v>
      </c>
      <c r="C45" s="121" t="s">
        <v>121</v>
      </c>
      <c r="D45" s="122"/>
    </row>
    <row r="46" spans="1:4" ht="15" customHeight="1" x14ac:dyDescent="0.25">
      <c r="A46" s="7">
        <v>9</v>
      </c>
      <c r="B46" s="6" t="s">
        <v>110</v>
      </c>
      <c r="C46" s="121">
        <v>10</v>
      </c>
      <c r="D46" s="120"/>
    </row>
    <row r="47" spans="1:4" x14ac:dyDescent="0.25">
      <c r="A47" s="7">
        <v>10</v>
      </c>
      <c r="B47" s="6" t="s">
        <v>65</v>
      </c>
      <c r="C47" s="129">
        <v>41000</v>
      </c>
      <c r="D47" s="122"/>
    </row>
    <row r="48" spans="1:4" x14ac:dyDescent="0.25">
      <c r="A48" s="4"/>
    </row>
    <row r="49" spans="1:4" x14ac:dyDescent="0.25">
      <c r="A49" s="4"/>
    </row>
    <row r="51" spans="1:4" x14ac:dyDescent="0.25">
      <c r="A51" s="70"/>
      <c r="B51" s="70"/>
      <c r="C51" s="60"/>
      <c r="D51" s="63"/>
    </row>
    <row r="52" spans="1:4" x14ac:dyDescent="0.25">
      <c r="A52" s="70"/>
      <c r="B52" s="70"/>
      <c r="C52" s="60"/>
      <c r="D52" s="63"/>
    </row>
    <row r="53" spans="1:4" x14ac:dyDescent="0.25">
      <c r="A53" s="70"/>
      <c r="B53" s="70"/>
      <c r="C53" s="60"/>
      <c r="D53" s="63"/>
    </row>
    <row r="54" spans="1:4" x14ac:dyDescent="0.25">
      <c r="A54" s="70"/>
      <c r="B54" s="70"/>
      <c r="C54" s="60"/>
      <c r="D54" s="63"/>
    </row>
    <row r="55" spans="1:4" x14ac:dyDescent="0.25">
      <c r="A55" s="70"/>
      <c r="B55" s="70"/>
      <c r="C55" s="59"/>
      <c r="D55" s="63"/>
    </row>
    <row r="56" spans="1:4" x14ac:dyDescent="0.25">
      <c r="A56" s="70"/>
      <c r="B56" s="70"/>
      <c r="C56" s="71"/>
      <c r="D56" s="63"/>
    </row>
  </sheetData>
  <mergeCells count="19">
    <mergeCell ref="C47:D47"/>
    <mergeCell ref="C41:D41"/>
    <mergeCell ref="C42:D42"/>
    <mergeCell ref="C43:D43"/>
    <mergeCell ref="C44:D44"/>
    <mergeCell ref="C45:D45"/>
    <mergeCell ref="C46:D46"/>
    <mergeCell ref="A26:D26"/>
    <mergeCell ref="C9:D9"/>
    <mergeCell ref="C10:D10"/>
    <mergeCell ref="C11:D11"/>
    <mergeCell ref="C40:D40"/>
    <mergeCell ref="C38:D38"/>
    <mergeCell ref="C39:D39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opLeftCell="A52" workbookViewId="0">
      <selection activeCell="J10" sqref="J10"/>
    </sheetView>
  </sheetViews>
  <sheetFormatPr defaultRowHeight="15" x14ac:dyDescent="0.25"/>
  <cols>
    <col min="1" max="1" width="15.85546875" customWidth="1"/>
    <col min="2" max="2" width="13.42578125" style="31" customWidth="1"/>
    <col min="3" max="3" width="8.5703125" style="31" customWidth="1"/>
    <col min="4" max="4" width="8.28515625" customWidth="1"/>
    <col min="5" max="5" width="9" customWidth="1"/>
    <col min="6" max="6" width="9.7109375" customWidth="1"/>
    <col min="7" max="7" width="9.85546875" style="38" customWidth="1"/>
    <col min="8" max="8" width="9.85546875" customWidth="1"/>
  </cols>
  <sheetData>
    <row r="1" spans="1:10" x14ac:dyDescent="0.25">
      <c r="A1" s="4" t="s">
        <v>111</v>
      </c>
      <c r="B1"/>
      <c r="C1" s="38"/>
      <c r="D1" s="38"/>
      <c r="G1"/>
    </row>
    <row r="2" spans="1:10" ht="17.25" customHeight="1" x14ac:dyDescent="0.25">
      <c r="A2" s="4" t="s">
        <v>126</v>
      </c>
      <c r="B2"/>
      <c r="C2" s="38"/>
      <c r="D2" s="38"/>
      <c r="G2"/>
    </row>
    <row r="3" spans="1:10" ht="57.75" customHeight="1" x14ac:dyDescent="0.25">
      <c r="A3" s="130" t="s">
        <v>52</v>
      </c>
      <c r="B3" s="131"/>
      <c r="C3" s="39" t="s">
        <v>53</v>
      </c>
      <c r="D3" s="29" t="s">
        <v>54</v>
      </c>
      <c r="E3" s="29" t="s">
        <v>55</v>
      </c>
      <c r="F3" s="29" t="s">
        <v>56</v>
      </c>
      <c r="G3" s="40" t="s">
        <v>57</v>
      </c>
      <c r="H3" s="29" t="s">
        <v>58</v>
      </c>
    </row>
    <row r="4" spans="1:10" ht="22.5" customHeight="1" x14ac:dyDescent="0.25">
      <c r="A4" s="163" t="s">
        <v>127</v>
      </c>
      <c r="B4" s="164"/>
      <c r="C4" s="39"/>
      <c r="D4" s="100">
        <v>7.7</v>
      </c>
      <c r="E4" s="29"/>
      <c r="F4" s="29"/>
      <c r="G4" s="40"/>
      <c r="H4" s="29"/>
    </row>
    <row r="5" spans="1:10" ht="24" customHeight="1" x14ac:dyDescent="0.25">
      <c r="A5" s="93" t="s">
        <v>112</v>
      </c>
      <c r="B5" s="92"/>
      <c r="C5" s="39"/>
      <c r="D5" s="29">
        <v>116.23</v>
      </c>
      <c r="E5" s="29"/>
      <c r="F5" s="29"/>
      <c r="G5" s="40"/>
      <c r="H5" s="29"/>
    </row>
    <row r="6" spans="1:10" ht="18.75" customHeight="1" x14ac:dyDescent="0.25">
      <c r="A6" s="93" t="s">
        <v>113</v>
      </c>
      <c r="B6" s="92"/>
      <c r="C6" s="39"/>
      <c r="D6" s="100">
        <v>-108.53</v>
      </c>
      <c r="E6" s="29"/>
      <c r="F6" s="29"/>
      <c r="G6" s="40"/>
      <c r="H6" s="29"/>
    </row>
    <row r="7" spans="1:10" ht="17.25" customHeight="1" x14ac:dyDescent="0.25">
      <c r="A7" s="132" t="s">
        <v>128</v>
      </c>
      <c r="B7" s="133"/>
      <c r="C7" s="133"/>
      <c r="D7" s="133"/>
      <c r="E7" s="133"/>
      <c r="F7" s="133"/>
      <c r="G7" s="133"/>
      <c r="H7" s="120"/>
    </row>
    <row r="8" spans="1:10" ht="17.25" customHeight="1" x14ac:dyDescent="0.25">
      <c r="A8" s="130" t="s">
        <v>59</v>
      </c>
      <c r="B8" s="165"/>
      <c r="C8" s="97">
        <f>C12+C15+C18+C21</f>
        <v>15.19</v>
      </c>
      <c r="D8" s="32">
        <v>-98.1</v>
      </c>
      <c r="E8" s="76">
        <f>E12+E15+E18+E21</f>
        <v>109.31</v>
      </c>
      <c r="F8" s="76">
        <f>F12+F15+F18+F21</f>
        <v>84.37</v>
      </c>
      <c r="G8" s="76">
        <f>G12+G15+G18+G21</f>
        <v>84.37</v>
      </c>
      <c r="H8" s="73">
        <f>F8-E8+D8</f>
        <v>-123.03999999999999</v>
      </c>
    </row>
    <row r="9" spans="1:10" x14ac:dyDescent="0.25">
      <c r="A9" s="41" t="s">
        <v>60</v>
      </c>
      <c r="B9" s="42"/>
      <c r="C9" s="44">
        <f>C8-C10</f>
        <v>13.670999999999999</v>
      </c>
      <c r="D9" s="54">
        <v>-88.29</v>
      </c>
      <c r="E9" s="54">
        <f>E8-E10</f>
        <v>98.379000000000005</v>
      </c>
      <c r="F9" s="54">
        <f>F8-F10</f>
        <v>75.933000000000007</v>
      </c>
      <c r="G9" s="54">
        <f>G8-G10</f>
        <v>75.933000000000007</v>
      </c>
      <c r="H9" s="54">
        <f>F9-E9+D9</f>
        <v>-110.736</v>
      </c>
    </row>
    <row r="10" spans="1:10" x14ac:dyDescent="0.25">
      <c r="A10" s="136" t="s">
        <v>61</v>
      </c>
      <c r="B10" s="133"/>
      <c r="C10" s="44">
        <f>C8*10%</f>
        <v>1.5190000000000001</v>
      </c>
      <c r="D10" s="54">
        <v>-9.81</v>
      </c>
      <c r="E10" s="54">
        <f>E8*10%</f>
        <v>10.931000000000001</v>
      </c>
      <c r="F10" s="54">
        <f>F8*10%</f>
        <v>8.4370000000000012</v>
      </c>
      <c r="G10" s="54">
        <f>G8*10%</f>
        <v>8.4370000000000012</v>
      </c>
      <c r="H10" s="54">
        <f t="shared" ref="H10" si="0">F10-E10+D10</f>
        <v>-12.304</v>
      </c>
      <c r="J10" s="112"/>
    </row>
    <row r="11" spans="1:10" ht="15.75" customHeight="1" x14ac:dyDescent="0.25">
      <c r="A11" s="132" t="s">
        <v>62</v>
      </c>
      <c r="B11" s="166"/>
      <c r="C11" s="166"/>
      <c r="D11" s="166"/>
      <c r="E11" s="166"/>
      <c r="F11" s="166"/>
      <c r="G11" s="166"/>
      <c r="H11" s="165"/>
    </row>
    <row r="12" spans="1:10" x14ac:dyDescent="0.25">
      <c r="A12" s="139" t="s">
        <v>44</v>
      </c>
      <c r="B12" s="140"/>
      <c r="C12" s="32">
        <v>4.84</v>
      </c>
      <c r="D12" s="30">
        <v>-33.42</v>
      </c>
      <c r="E12" s="55">
        <v>34.83</v>
      </c>
      <c r="F12" s="55">
        <v>26.9</v>
      </c>
      <c r="G12" s="55">
        <f>F12</f>
        <v>26.9</v>
      </c>
      <c r="H12" s="54">
        <f>F12-E12+D12</f>
        <v>-41.35</v>
      </c>
    </row>
    <row r="13" spans="1:10" x14ac:dyDescent="0.25">
      <c r="A13" s="41" t="s">
        <v>60</v>
      </c>
      <c r="B13" s="42"/>
      <c r="C13" s="44">
        <f>C12-C14</f>
        <v>4.3559999999999999</v>
      </c>
      <c r="D13" s="54">
        <v>-30.08</v>
      </c>
      <c r="E13" s="54">
        <f>E12-E14</f>
        <v>31.346999999999998</v>
      </c>
      <c r="F13" s="54">
        <f>F12-F14</f>
        <v>24.209999999999997</v>
      </c>
      <c r="G13" s="54">
        <f>G12-G14</f>
        <v>24.209999999999997</v>
      </c>
      <c r="H13" s="54">
        <f t="shared" ref="H13:H23" si="1">F13-E13+D13</f>
        <v>-37.216999999999999</v>
      </c>
    </row>
    <row r="14" spans="1:10" x14ac:dyDescent="0.25">
      <c r="A14" s="136" t="s">
        <v>61</v>
      </c>
      <c r="B14" s="133"/>
      <c r="C14" s="44">
        <f>C12*10%</f>
        <v>0.48399999999999999</v>
      </c>
      <c r="D14" s="54">
        <v>-3.35</v>
      </c>
      <c r="E14" s="54">
        <f>E12*10%</f>
        <v>3.4830000000000001</v>
      </c>
      <c r="F14" s="54">
        <f>F12*10%</f>
        <v>2.69</v>
      </c>
      <c r="G14" s="54">
        <f>G12*10%</f>
        <v>2.69</v>
      </c>
      <c r="H14" s="54">
        <f t="shared" si="1"/>
        <v>-4.1430000000000007</v>
      </c>
    </row>
    <row r="15" spans="1:10" ht="23.25" customHeight="1" x14ac:dyDescent="0.25">
      <c r="A15" s="139" t="s">
        <v>38</v>
      </c>
      <c r="B15" s="140"/>
      <c r="C15" s="32">
        <v>3.51</v>
      </c>
      <c r="D15" s="55">
        <v>-23.21</v>
      </c>
      <c r="E15" s="55">
        <v>25.26</v>
      </c>
      <c r="F15" s="55">
        <v>19.57</v>
      </c>
      <c r="G15" s="55">
        <f>F15</f>
        <v>19.57</v>
      </c>
      <c r="H15" s="54">
        <f t="shared" si="1"/>
        <v>-28.900000000000002</v>
      </c>
    </row>
    <row r="16" spans="1:10" x14ac:dyDescent="0.25">
      <c r="A16" s="41" t="s">
        <v>60</v>
      </c>
      <c r="B16" s="42"/>
      <c r="C16" s="44">
        <f>C15-C17</f>
        <v>3.1589999999999998</v>
      </c>
      <c r="D16" s="54">
        <v>-16.52</v>
      </c>
      <c r="E16" s="54">
        <f>E15-E17</f>
        <v>22.734000000000002</v>
      </c>
      <c r="F16" s="54">
        <f>F15-F17</f>
        <v>17.613</v>
      </c>
      <c r="G16" s="54">
        <f>G15-G17</f>
        <v>17.613</v>
      </c>
      <c r="H16" s="54">
        <f t="shared" si="1"/>
        <v>-21.641000000000002</v>
      </c>
    </row>
    <row r="17" spans="1:8" ht="15" customHeight="1" x14ac:dyDescent="0.25">
      <c r="A17" s="136" t="s">
        <v>61</v>
      </c>
      <c r="B17" s="133"/>
      <c r="C17" s="44">
        <f>C15*10%</f>
        <v>0.35099999999999998</v>
      </c>
      <c r="D17" s="54">
        <f>D15*10%</f>
        <v>-2.3210000000000002</v>
      </c>
      <c r="E17" s="54">
        <f>E15*10%</f>
        <v>2.5260000000000002</v>
      </c>
      <c r="F17" s="54">
        <f>F15*10%</f>
        <v>1.9570000000000001</v>
      </c>
      <c r="G17" s="54">
        <f>G15*10%</f>
        <v>1.9570000000000001</v>
      </c>
      <c r="H17" s="54">
        <f t="shared" si="1"/>
        <v>-2.8900000000000006</v>
      </c>
    </row>
    <row r="18" spans="1:8" ht="14.25" customHeight="1" x14ac:dyDescent="0.25">
      <c r="A18" s="11" t="s">
        <v>82</v>
      </c>
      <c r="B18" s="43"/>
      <c r="C18" s="45">
        <v>4.43</v>
      </c>
      <c r="D18" s="54">
        <v>-25.59</v>
      </c>
      <c r="E18" s="54">
        <v>31.88</v>
      </c>
      <c r="F18" s="54">
        <v>24.51</v>
      </c>
      <c r="G18" s="54">
        <f>F18</f>
        <v>24.51</v>
      </c>
      <c r="H18" s="54">
        <f t="shared" si="1"/>
        <v>-32.959999999999994</v>
      </c>
    </row>
    <row r="19" spans="1:8" ht="14.25" customHeight="1" x14ac:dyDescent="0.25">
      <c r="A19" s="41" t="s">
        <v>60</v>
      </c>
      <c r="B19" s="42"/>
      <c r="C19" s="44">
        <f>C18-C20</f>
        <v>3.9869999999999997</v>
      </c>
      <c r="D19" s="54">
        <f>D18-D20</f>
        <v>-23.030999999999999</v>
      </c>
      <c r="E19" s="54">
        <f>E18-E20</f>
        <v>28.692</v>
      </c>
      <c r="F19" s="54">
        <f>F18-F20</f>
        <v>22.059000000000001</v>
      </c>
      <c r="G19" s="54">
        <f>G18-G20</f>
        <v>22.059000000000001</v>
      </c>
      <c r="H19" s="54">
        <f t="shared" si="1"/>
        <v>-29.663999999999998</v>
      </c>
    </row>
    <row r="20" spans="1:8" x14ac:dyDescent="0.25">
      <c r="A20" s="136" t="s">
        <v>61</v>
      </c>
      <c r="B20" s="133"/>
      <c r="C20" s="44">
        <f>C18*10%</f>
        <v>0.443</v>
      </c>
      <c r="D20" s="54">
        <f>D18*10%</f>
        <v>-2.5590000000000002</v>
      </c>
      <c r="E20" s="54">
        <f>E18*10%</f>
        <v>3.1880000000000002</v>
      </c>
      <c r="F20" s="54">
        <f>F18*10%</f>
        <v>2.4510000000000005</v>
      </c>
      <c r="G20" s="54">
        <f>G18*10%</f>
        <v>2.4510000000000005</v>
      </c>
      <c r="H20" s="54">
        <f t="shared" si="1"/>
        <v>-3.2959999999999998</v>
      </c>
    </row>
    <row r="21" spans="1:8" ht="12" customHeight="1" x14ac:dyDescent="0.25">
      <c r="A21" s="139" t="s">
        <v>85</v>
      </c>
      <c r="B21" s="140"/>
      <c r="C21" s="39">
        <v>2.41</v>
      </c>
      <c r="D21" s="30">
        <v>-15.87</v>
      </c>
      <c r="E21" s="55">
        <v>17.34</v>
      </c>
      <c r="F21" s="55">
        <v>13.39</v>
      </c>
      <c r="G21" s="55">
        <f>F21</f>
        <v>13.39</v>
      </c>
      <c r="H21" s="54">
        <f t="shared" si="1"/>
        <v>-19.82</v>
      </c>
    </row>
    <row r="22" spans="1:8" ht="13.5" customHeight="1" x14ac:dyDescent="0.25">
      <c r="A22" s="41" t="s">
        <v>60</v>
      </c>
      <c r="B22" s="42"/>
      <c r="C22" s="44">
        <f>C21-C23</f>
        <v>2.169</v>
      </c>
      <c r="D22" s="54">
        <f>D21-D23</f>
        <v>-14.282999999999999</v>
      </c>
      <c r="E22" s="54">
        <f>E21-E23</f>
        <v>15.606</v>
      </c>
      <c r="F22" s="54">
        <f>F21-F23</f>
        <v>12.051</v>
      </c>
      <c r="G22" s="54">
        <f>G21-G23</f>
        <v>12.051</v>
      </c>
      <c r="H22" s="54">
        <f t="shared" si="1"/>
        <v>-17.838000000000001</v>
      </c>
    </row>
    <row r="23" spans="1:8" ht="12.75" customHeight="1" x14ac:dyDescent="0.25">
      <c r="A23" s="136" t="s">
        <v>61</v>
      </c>
      <c r="B23" s="133"/>
      <c r="C23" s="44">
        <f>C21*10%</f>
        <v>0.24100000000000002</v>
      </c>
      <c r="D23" s="54">
        <f>D21*10%</f>
        <v>-1.587</v>
      </c>
      <c r="E23" s="54">
        <f>E21*10%</f>
        <v>1.734</v>
      </c>
      <c r="F23" s="54">
        <f>F21*10%</f>
        <v>1.3390000000000002</v>
      </c>
      <c r="G23" s="54">
        <f>G21*10%</f>
        <v>1.3390000000000002</v>
      </c>
      <c r="H23" s="54">
        <f t="shared" si="1"/>
        <v>-1.9819999999999998</v>
      </c>
    </row>
    <row r="24" spans="1:8" s="3" customFormat="1" ht="11.25" customHeight="1" x14ac:dyDescent="0.25">
      <c r="A24" s="91"/>
      <c r="B24" s="94"/>
      <c r="C24" s="30"/>
      <c r="D24" s="30"/>
      <c r="E24" s="95"/>
      <c r="F24" s="95"/>
      <c r="G24" s="41"/>
      <c r="H24" s="96"/>
    </row>
    <row r="25" spans="1:8" s="4" customFormat="1" ht="15.75" customHeight="1" x14ac:dyDescent="0.25">
      <c r="A25" s="130" t="s">
        <v>39</v>
      </c>
      <c r="B25" s="131"/>
      <c r="C25" s="45">
        <v>4.57</v>
      </c>
      <c r="D25" s="73">
        <v>113.68</v>
      </c>
      <c r="E25" s="73">
        <v>32.9</v>
      </c>
      <c r="F25" s="73">
        <v>25.39</v>
      </c>
      <c r="G25" s="77">
        <f>G26+G27</f>
        <v>2.5390000000000001</v>
      </c>
      <c r="H25" s="73">
        <f>F25-E25-G25+D25+F25</f>
        <v>129.02100000000002</v>
      </c>
    </row>
    <row r="26" spans="1:8" s="4" customFormat="1" ht="15" customHeight="1" x14ac:dyDescent="0.25">
      <c r="A26" s="74" t="s">
        <v>63</v>
      </c>
      <c r="B26" s="75"/>
      <c r="C26" s="45">
        <f>C25-C27</f>
        <v>4.1130000000000004</v>
      </c>
      <c r="D26" s="73">
        <v>116.23</v>
      </c>
      <c r="E26" s="54">
        <f>E25-E27</f>
        <v>29.61</v>
      </c>
      <c r="F26" s="54">
        <f>F25-F27</f>
        <v>22.850999999999999</v>
      </c>
      <c r="G26" s="78">
        <v>0</v>
      </c>
      <c r="H26" s="73">
        <f>F26-E26-G26+D26+F26</f>
        <v>132.322</v>
      </c>
    </row>
    <row r="27" spans="1:8" ht="14.25" customHeight="1" x14ac:dyDescent="0.25">
      <c r="A27" s="136" t="s">
        <v>61</v>
      </c>
      <c r="B27" s="133"/>
      <c r="C27" s="44">
        <f>C25*10%</f>
        <v>0.45700000000000007</v>
      </c>
      <c r="D27" s="54">
        <v>-2.5499999999999998</v>
      </c>
      <c r="E27" s="54">
        <f>E25*10%</f>
        <v>3.29</v>
      </c>
      <c r="F27" s="54">
        <f>F25*10%</f>
        <v>2.5390000000000001</v>
      </c>
      <c r="G27" s="54">
        <f>F27</f>
        <v>2.5390000000000001</v>
      </c>
      <c r="H27" s="54">
        <f t="shared" ref="H27" si="2">F27-E27-G27+D27+F27</f>
        <v>-3.3009999999999997</v>
      </c>
    </row>
    <row r="28" spans="1:8" ht="14.25" customHeight="1" x14ac:dyDescent="0.25">
      <c r="A28" s="111"/>
      <c r="B28" s="110"/>
      <c r="C28" s="44"/>
      <c r="D28" s="54"/>
      <c r="E28" s="54"/>
      <c r="F28" s="54"/>
      <c r="G28" s="54"/>
      <c r="H28" s="54"/>
    </row>
    <row r="29" spans="1:8" ht="14.25" customHeight="1" x14ac:dyDescent="0.25">
      <c r="A29" s="141" t="s">
        <v>116</v>
      </c>
      <c r="B29" s="142"/>
      <c r="C29" s="44"/>
      <c r="D29" s="73">
        <v>-7.88</v>
      </c>
      <c r="E29" s="73">
        <f>E31+E32+E33</f>
        <v>9.6</v>
      </c>
      <c r="F29" s="73">
        <f>F31+F32+F33</f>
        <v>7.379999999999999</v>
      </c>
      <c r="G29" s="73">
        <f>G31+G32+G33</f>
        <v>7.379999999999999</v>
      </c>
      <c r="H29" s="73">
        <f>F29-E29-G29+D29+F29</f>
        <v>-10.100000000000001</v>
      </c>
    </row>
    <row r="30" spans="1:8" ht="14.25" customHeight="1" x14ac:dyDescent="0.25">
      <c r="A30" s="41" t="s">
        <v>117</v>
      </c>
      <c r="B30" s="109"/>
      <c r="C30" s="44"/>
      <c r="D30" s="54"/>
      <c r="E30" s="54"/>
      <c r="F30" s="54"/>
      <c r="G30" s="54"/>
      <c r="H30" s="54"/>
    </row>
    <row r="31" spans="1:8" ht="14.25" customHeight="1" x14ac:dyDescent="0.25">
      <c r="A31" s="143" t="s">
        <v>118</v>
      </c>
      <c r="B31" s="144"/>
      <c r="C31" s="44"/>
      <c r="D31" s="54">
        <v>-1.1200000000000001</v>
      </c>
      <c r="E31" s="54">
        <v>2.52</v>
      </c>
      <c r="F31" s="54">
        <v>1.93</v>
      </c>
      <c r="G31" s="54">
        <f>F31</f>
        <v>1.93</v>
      </c>
      <c r="H31" s="73">
        <f>F31-E31-G31+D31+F31</f>
        <v>-1.7100000000000002</v>
      </c>
    </row>
    <row r="32" spans="1:8" ht="14.25" customHeight="1" x14ac:dyDescent="0.25">
      <c r="A32" s="143" t="s">
        <v>120</v>
      </c>
      <c r="B32" s="144"/>
      <c r="C32" s="44"/>
      <c r="D32" s="54">
        <v>-6.42</v>
      </c>
      <c r="E32" s="54">
        <v>5.8</v>
      </c>
      <c r="F32" s="54">
        <v>4.47</v>
      </c>
      <c r="G32" s="54">
        <f t="shared" ref="G32:G33" si="3">F32</f>
        <v>4.47</v>
      </c>
      <c r="H32" s="73">
        <f t="shared" ref="H32:H33" si="4">F32-E32-G32+D32+F32</f>
        <v>-7.7499999999999991</v>
      </c>
    </row>
    <row r="33" spans="1:10" ht="14.25" customHeight="1" x14ac:dyDescent="0.25">
      <c r="A33" s="143" t="s">
        <v>119</v>
      </c>
      <c r="B33" s="144"/>
      <c r="C33" s="44"/>
      <c r="D33" s="54">
        <v>-0.34</v>
      </c>
      <c r="E33" s="54">
        <v>1.28</v>
      </c>
      <c r="F33" s="54">
        <v>0.98</v>
      </c>
      <c r="G33" s="54">
        <f t="shared" si="3"/>
        <v>0.98</v>
      </c>
      <c r="H33" s="73">
        <f t="shared" si="4"/>
        <v>-0.64000000000000012</v>
      </c>
    </row>
    <row r="34" spans="1:10" s="4" customFormat="1" ht="16.5" customHeight="1" x14ac:dyDescent="0.25">
      <c r="A34" s="169" t="s">
        <v>114</v>
      </c>
      <c r="B34" s="170"/>
      <c r="C34" s="98"/>
      <c r="D34" s="98"/>
      <c r="E34" s="99">
        <f>E8+E25+E29</f>
        <v>151.81</v>
      </c>
      <c r="F34" s="99">
        <f>F8+F25+F29</f>
        <v>117.14</v>
      </c>
      <c r="G34" s="99">
        <f>G8+G25+G29</f>
        <v>94.289000000000001</v>
      </c>
      <c r="H34" s="73"/>
    </row>
    <row r="35" spans="1:10" ht="17.25" customHeight="1" x14ac:dyDescent="0.25">
      <c r="A35" s="134" t="s">
        <v>115</v>
      </c>
      <c r="B35" s="135"/>
      <c r="C35" s="30"/>
      <c r="D35" s="55">
        <f>D4</f>
        <v>7.7</v>
      </c>
      <c r="E35" s="32"/>
      <c r="F35" s="32"/>
      <c r="G35" s="30"/>
      <c r="H35" s="55">
        <f>F34-E34+D35+F34-G34</f>
        <v>-4.1189999999999998</v>
      </c>
    </row>
    <row r="36" spans="1:10" ht="21.75" customHeight="1" x14ac:dyDescent="0.25">
      <c r="A36" s="134" t="s">
        <v>129</v>
      </c>
      <c r="B36" s="134"/>
      <c r="C36" s="101"/>
      <c r="D36" s="101"/>
      <c r="E36" s="76"/>
      <c r="F36" s="97"/>
      <c r="G36" s="97"/>
      <c r="H36" s="76">
        <f>H37+H38</f>
        <v>-4.1189999999999998</v>
      </c>
    </row>
    <row r="37" spans="1:10" ht="21.75" customHeight="1" x14ac:dyDescent="0.25">
      <c r="A37" s="102" t="s">
        <v>112</v>
      </c>
      <c r="B37" s="102"/>
      <c r="C37" s="101"/>
      <c r="D37" s="101"/>
      <c r="E37" s="76"/>
      <c r="F37" s="97"/>
      <c r="G37" s="97"/>
      <c r="H37" s="76">
        <f>H26</f>
        <v>132.322</v>
      </c>
      <c r="J37" s="112"/>
    </row>
    <row r="38" spans="1:10" ht="21.75" customHeight="1" x14ac:dyDescent="0.25">
      <c r="A38" s="103" t="s">
        <v>113</v>
      </c>
      <c r="B38" s="104"/>
      <c r="C38" s="101"/>
      <c r="D38" s="101"/>
      <c r="E38" s="76"/>
      <c r="F38" s="97"/>
      <c r="G38" s="97"/>
      <c r="H38" s="76">
        <f>H8+H27+H29</f>
        <v>-136.441</v>
      </c>
    </row>
    <row r="39" spans="1:10" ht="18.75" hidden="1" customHeight="1" x14ac:dyDescent="0.25">
      <c r="A39" s="136"/>
      <c r="B39" s="133"/>
      <c r="C39" s="44"/>
      <c r="D39" s="54"/>
      <c r="E39" s="54"/>
      <c r="F39" s="54"/>
      <c r="G39" s="54"/>
      <c r="H39" s="54"/>
    </row>
    <row r="40" spans="1:10" ht="15" hidden="1" customHeight="1" x14ac:dyDescent="0.25">
      <c r="A40" s="167"/>
      <c r="B40" s="168"/>
      <c r="C40" s="44"/>
      <c r="D40" s="7"/>
      <c r="E40" s="54"/>
      <c r="F40" s="54"/>
      <c r="G40" s="79"/>
      <c r="H40" s="54"/>
    </row>
    <row r="41" spans="1:10" ht="0.75" hidden="1" customHeight="1" x14ac:dyDescent="0.25">
      <c r="A41" s="171"/>
      <c r="B41" s="172"/>
      <c r="C41" s="51"/>
      <c r="D41" s="49"/>
      <c r="E41" s="80"/>
      <c r="F41" s="80"/>
      <c r="G41" s="81"/>
      <c r="H41" s="54"/>
    </row>
    <row r="42" spans="1:10" ht="1.5" hidden="1" customHeight="1" x14ac:dyDescent="0.25">
      <c r="A42" s="137"/>
      <c r="B42" s="138"/>
      <c r="C42" s="52"/>
      <c r="D42" s="50"/>
      <c r="E42" s="82"/>
      <c r="F42" s="82"/>
      <c r="G42" s="83"/>
      <c r="H42" s="54"/>
    </row>
    <row r="43" spans="1:10" ht="15" customHeight="1" x14ac:dyDescent="0.25">
      <c r="A43" s="105"/>
      <c r="B43" s="105"/>
      <c r="C43" s="106"/>
      <c r="D43" s="28"/>
      <c r="E43" s="107"/>
      <c r="F43" s="107"/>
      <c r="G43" s="107"/>
      <c r="H43" s="108"/>
    </row>
    <row r="44" spans="1:10" ht="15" customHeight="1" x14ac:dyDescent="0.25">
      <c r="A44" s="156"/>
      <c r="B44" s="157"/>
      <c r="C44" s="157"/>
      <c r="D44" s="157"/>
      <c r="E44" s="157"/>
      <c r="F44" s="157"/>
      <c r="G44" s="157"/>
      <c r="H44" s="157"/>
    </row>
    <row r="45" spans="1:10" ht="12.75" customHeight="1" x14ac:dyDescent="0.25">
      <c r="A45" s="21" t="s">
        <v>130</v>
      </c>
      <c r="D45" s="23"/>
      <c r="E45" s="23"/>
      <c r="F45" s="23"/>
      <c r="G45" s="46"/>
    </row>
    <row r="46" spans="1:10" x14ac:dyDescent="0.25">
      <c r="A46" s="145" t="s">
        <v>46</v>
      </c>
      <c r="B46" s="133"/>
      <c r="C46" s="133"/>
      <c r="D46" s="120"/>
      <c r="E46" s="33" t="s">
        <v>47</v>
      </c>
      <c r="F46" s="33" t="s">
        <v>48</v>
      </c>
      <c r="G46" s="33" t="s">
        <v>49</v>
      </c>
    </row>
    <row r="47" spans="1:10" ht="25.5" customHeight="1" x14ac:dyDescent="0.25">
      <c r="A47" s="151" t="s">
        <v>64</v>
      </c>
      <c r="B47" s="152"/>
      <c r="C47" s="152"/>
      <c r="D47" s="153"/>
      <c r="E47" s="34"/>
      <c r="F47" s="33" t="s">
        <v>64</v>
      </c>
      <c r="G47" s="35"/>
    </row>
    <row r="48" spans="1:10" s="4" customFormat="1" x14ac:dyDescent="0.25">
      <c r="A48" s="149"/>
      <c r="B48" s="150"/>
      <c r="C48" s="150"/>
      <c r="D48" s="131"/>
      <c r="E48" s="84"/>
      <c r="F48" s="47"/>
      <c r="G48" s="85"/>
    </row>
    <row r="49" spans="1:7" x14ac:dyDescent="0.25">
      <c r="A49" s="59"/>
      <c r="B49" s="60"/>
      <c r="C49" s="60"/>
      <c r="D49" s="60"/>
      <c r="E49" s="61"/>
      <c r="F49" s="56"/>
      <c r="G49" s="62"/>
    </row>
    <row r="50" spans="1:7" x14ac:dyDescent="0.25">
      <c r="A50" s="59"/>
      <c r="B50" s="60"/>
      <c r="C50" s="60"/>
      <c r="D50" s="60"/>
      <c r="E50" s="61"/>
      <c r="F50" s="56"/>
      <c r="G50" s="62"/>
    </row>
    <row r="51" spans="1:7" x14ac:dyDescent="0.25">
      <c r="A51" s="59"/>
      <c r="B51" s="60"/>
      <c r="C51" s="60"/>
      <c r="D51" s="60"/>
      <c r="E51" s="61"/>
      <c r="F51" s="56"/>
      <c r="G51" s="62"/>
    </row>
    <row r="52" spans="1:7" x14ac:dyDescent="0.25">
      <c r="A52" s="59"/>
      <c r="B52" s="60"/>
      <c r="C52" s="60"/>
      <c r="D52" s="60"/>
      <c r="E52" s="61"/>
      <c r="F52" s="56"/>
      <c r="G52" s="62"/>
    </row>
    <row r="53" spans="1:7" x14ac:dyDescent="0.25">
      <c r="A53" s="21" t="s">
        <v>40</v>
      </c>
      <c r="D53" s="23"/>
      <c r="E53" s="23"/>
      <c r="F53" s="23"/>
      <c r="G53" s="46"/>
    </row>
    <row r="54" spans="1:7" x14ac:dyDescent="0.25">
      <c r="A54" s="21" t="s">
        <v>66</v>
      </c>
      <c r="D54" s="23"/>
      <c r="E54" s="23"/>
      <c r="F54" s="23"/>
      <c r="G54" s="46"/>
    </row>
    <row r="55" spans="1:7" ht="23.25" customHeight="1" x14ac:dyDescent="0.25">
      <c r="A55" s="145" t="s">
        <v>51</v>
      </c>
      <c r="B55" s="133"/>
      <c r="C55" s="133"/>
      <c r="D55" s="133"/>
      <c r="E55" s="120"/>
      <c r="F55" s="37" t="s">
        <v>48</v>
      </c>
      <c r="G55" s="36" t="s">
        <v>50</v>
      </c>
    </row>
    <row r="56" spans="1:7" x14ac:dyDescent="0.25">
      <c r="A56" s="145" t="s">
        <v>64</v>
      </c>
      <c r="B56" s="133"/>
      <c r="C56" s="133"/>
      <c r="D56" s="133"/>
      <c r="E56" s="120"/>
      <c r="F56" s="33"/>
      <c r="G56" s="33">
        <v>0</v>
      </c>
    </row>
    <row r="57" spans="1:7" x14ac:dyDescent="0.25">
      <c r="A57" s="23"/>
      <c r="D57" s="23"/>
      <c r="E57" s="23"/>
      <c r="F57" s="23"/>
      <c r="G57" s="46"/>
    </row>
    <row r="58" spans="1:7" x14ac:dyDescent="0.25">
      <c r="A58" s="23"/>
      <c r="B58" s="90"/>
      <c r="C58" s="90"/>
      <c r="D58" s="23"/>
      <c r="E58" s="23"/>
      <c r="F58" s="23"/>
      <c r="G58" s="46"/>
    </row>
    <row r="59" spans="1:7" x14ac:dyDescent="0.25">
      <c r="A59" s="23"/>
      <c r="B59" s="90"/>
      <c r="C59" s="90"/>
      <c r="D59" s="23"/>
      <c r="E59" s="23"/>
      <c r="F59" s="23"/>
      <c r="G59" s="46"/>
    </row>
    <row r="60" spans="1:7" x14ac:dyDescent="0.25">
      <c r="A60" s="21" t="s">
        <v>67</v>
      </c>
      <c r="D60" s="23"/>
      <c r="E60" s="23"/>
      <c r="F60" s="23"/>
      <c r="G60" s="46"/>
    </row>
    <row r="61" spans="1:7" x14ac:dyDescent="0.25">
      <c r="A61" s="154" t="s">
        <v>68</v>
      </c>
      <c r="B61" s="120"/>
      <c r="C61" s="155" t="s">
        <v>69</v>
      </c>
      <c r="D61" s="120"/>
      <c r="E61" s="47" t="s">
        <v>70</v>
      </c>
      <c r="F61" s="47" t="s">
        <v>71</v>
      </c>
      <c r="G61" s="47" t="s">
        <v>72</v>
      </c>
    </row>
    <row r="62" spans="1:7" x14ac:dyDescent="0.25">
      <c r="A62" s="145" t="s">
        <v>84</v>
      </c>
      <c r="B62" s="146"/>
      <c r="C62" s="147" t="s">
        <v>64</v>
      </c>
      <c r="D62" s="148"/>
      <c r="E62" s="33" t="s">
        <v>64</v>
      </c>
      <c r="F62" s="33" t="s">
        <v>64</v>
      </c>
      <c r="G62" s="33" t="s">
        <v>64</v>
      </c>
    </row>
    <row r="63" spans="1:7" x14ac:dyDescent="0.25">
      <c r="A63" s="56"/>
      <c r="B63" s="57"/>
      <c r="C63" s="28"/>
      <c r="D63" s="58"/>
      <c r="E63" s="56"/>
      <c r="F63" s="56"/>
      <c r="G63" s="56"/>
    </row>
    <row r="64" spans="1:7" x14ac:dyDescent="0.25">
      <c r="C64" s="53"/>
    </row>
    <row r="65" spans="1:8" x14ac:dyDescent="0.25">
      <c r="A65" s="21" t="s">
        <v>106</v>
      </c>
      <c r="B65" s="72"/>
      <c r="C65" s="86"/>
      <c r="E65" s="38"/>
      <c r="F65" s="87"/>
    </row>
    <row r="66" spans="1:8" x14ac:dyDescent="0.25">
      <c r="A66" s="21" t="s">
        <v>131</v>
      </c>
      <c r="B66" s="88"/>
      <c r="C66" s="89"/>
      <c r="D66" s="21"/>
      <c r="E66" s="38"/>
      <c r="F66" s="87"/>
    </row>
    <row r="67" spans="1:8" s="113" customFormat="1" ht="30" customHeight="1" x14ac:dyDescent="0.25">
      <c r="A67" s="158" t="s">
        <v>122</v>
      </c>
      <c r="B67" s="159"/>
      <c r="C67" s="159"/>
      <c r="D67" s="159"/>
      <c r="E67" s="159"/>
      <c r="F67" s="159"/>
      <c r="G67" s="159"/>
      <c r="H67" s="160"/>
    </row>
    <row r="68" spans="1:8" x14ac:dyDescent="0.25">
      <c r="B68" s="72"/>
      <c r="C68" s="72"/>
    </row>
    <row r="69" spans="1:8" x14ac:dyDescent="0.25">
      <c r="B69" s="90"/>
      <c r="C69" s="90"/>
    </row>
    <row r="70" spans="1:8" x14ac:dyDescent="0.25">
      <c r="A70" s="21" t="s">
        <v>78</v>
      </c>
      <c r="B70" s="88"/>
      <c r="C70" s="88"/>
      <c r="D70" s="21"/>
      <c r="E70" s="21" t="s">
        <v>81</v>
      </c>
      <c r="F70" s="21"/>
    </row>
    <row r="71" spans="1:8" x14ac:dyDescent="0.25">
      <c r="A71" s="21" t="s">
        <v>79</v>
      </c>
      <c r="B71" s="88"/>
      <c r="C71" s="88"/>
      <c r="D71" s="21"/>
      <c r="E71" s="21"/>
      <c r="F71" s="21"/>
    </row>
    <row r="72" spans="1:8" x14ac:dyDescent="0.25">
      <c r="A72" s="21" t="s">
        <v>80</v>
      </c>
      <c r="B72" s="88"/>
      <c r="C72" s="88"/>
      <c r="D72" s="21"/>
      <c r="E72" s="21"/>
      <c r="F72" s="21"/>
    </row>
    <row r="73" spans="1:8" x14ac:dyDescent="0.25">
      <c r="A73" s="23"/>
      <c r="B73" s="46"/>
      <c r="C73" s="46"/>
      <c r="D73" s="23"/>
      <c r="E73" s="23"/>
      <c r="F73" s="23"/>
    </row>
    <row r="74" spans="1:8" x14ac:dyDescent="0.25">
      <c r="A74" s="48" t="s">
        <v>73</v>
      </c>
    </row>
    <row r="75" spans="1:8" x14ac:dyDescent="0.25">
      <c r="A75" s="161" t="s">
        <v>74</v>
      </c>
      <c r="B75" s="161"/>
      <c r="C75" s="31" t="s">
        <v>23</v>
      </c>
    </row>
    <row r="76" spans="1:8" x14ac:dyDescent="0.25">
      <c r="A76" s="161" t="s">
        <v>75</v>
      </c>
      <c r="B76" s="161"/>
      <c r="C76" s="31" t="s">
        <v>77</v>
      </c>
    </row>
    <row r="77" spans="1:8" x14ac:dyDescent="0.25">
      <c r="A77" s="161" t="s">
        <v>76</v>
      </c>
      <c r="B77" s="162"/>
      <c r="C77" s="31" t="s">
        <v>132</v>
      </c>
    </row>
  </sheetData>
  <mergeCells count="40">
    <mergeCell ref="A67:H67"/>
    <mergeCell ref="A75:B75"/>
    <mergeCell ref="A76:B76"/>
    <mergeCell ref="A77:B77"/>
    <mergeCell ref="A4:B4"/>
    <mergeCell ref="A8:B8"/>
    <mergeCell ref="A10:B10"/>
    <mergeCell ref="A11:H11"/>
    <mergeCell ref="A12:B12"/>
    <mergeCell ref="A20:B20"/>
    <mergeCell ref="A25:B25"/>
    <mergeCell ref="A40:B40"/>
    <mergeCell ref="A27:B27"/>
    <mergeCell ref="A34:B34"/>
    <mergeCell ref="A36:B36"/>
    <mergeCell ref="A41:B41"/>
    <mergeCell ref="A47:D47"/>
    <mergeCell ref="A46:D46"/>
    <mergeCell ref="A61:B61"/>
    <mergeCell ref="C61:D61"/>
    <mergeCell ref="A44:H44"/>
    <mergeCell ref="A62:B62"/>
    <mergeCell ref="C62:D62"/>
    <mergeCell ref="A48:D48"/>
    <mergeCell ref="A55:E55"/>
    <mergeCell ref="A56:E56"/>
    <mergeCell ref="A3:B3"/>
    <mergeCell ref="A7:H7"/>
    <mergeCell ref="A35:B35"/>
    <mergeCell ref="A39:B39"/>
    <mergeCell ref="A42:B42"/>
    <mergeCell ref="A14:B14"/>
    <mergeCell ref="A15:B15"/>
    <mergeCell ref="A17:B17"/>
    <mergeCell ref="A21:B21"/>
    <mergeCell ref="A23:B23"/>
    <mergeCell ref="A29:B29"/>
    <mergeCell ref="A31:B31"/>
    <mergeCell ref="A32:B32"/>
    <mergeCell ref="A33:B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2020-01-14T00:34:20Z</cp:lastPrinted>
  <dcterms:created xsi:type="dcterms:W3CDTF">2013-02-18T04:38:06Z</dcterms:created>
  <dcterms:modified xsi:type="dcterms:W3CDTF">2020-03-19T01:29:09Z</dcterms:modified>
</cp:coreProperties>
</file>