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33" i="8" l="1"/>
  <c r="H35" i="8"/>
  <c r="H34" i="8"/>
  <c r="H32" i="8"/>
  <c r="F24" i="8"/>
  <c r="E24" i="8"/>
  <c r="E20" i="8"/>
  <c r="H14" i="8"/>
  <c r="H13" i="8"/>
  <c r="H12" i="8"/>
  <c r="G10" i="8"/>
  <c r="G8" i="8"/>
  <c r="F8" i="8"/>
  <c r="E8" i="8"/>
  <c r="E10" i="8"/>
  <c r="F10" i="8"/>
  <c r="G29" i="8"/>
  <c r="G30" i="8"/>
  <c r="G28" i="8"/>
  <c r="G24" i="8"/>
  <c r="G22" i="8"/>
  <c r="F20" i="8"/>
  <c r="G20" i="8"/>
  <c r="G18" i="8"/>
  <c r="G15" i="8"/>
  <c r="G14" i="8"/>
  <c r="G13" i="8"/>
  <c r="G12" i="8"/>
  <c r="G17" i="8"/>
  <c r="F17" i="8"/>
  <c r="E17" i="8"/>
  <c r="E14" i="8"/>
  <c r="F14" i="8"/>
  <c r="E9" i="8"/>
  <c r="E13" i="8"/>
  <c r="H8" i="8"/>
  <c r="H22" i="8"/>
  <c r="E26" i="8"/>
  <c r="F26" i="8"/>
  <c r="G26" i="8"/>
  <c r="H26" i="8"/>
  <c r="D32" i="8"/>
  <c r="C17" i="8"/>
  <c r="H30" i="8"/>
  <c r="H29" i="8"/>
  <c r="H28" i="8"/>
  <c r="G9" i="8"/>
  <c r="G19" i="8"/>
  <c r="G16" i="8"/>
  <c r="C8" i="8"/>
  <c r="G31" i="8"/>
  <c r="F31" i="8"/>
  <c r="E31" i="8"/>
  <c r="F23" i="8"/>
  <c r="E23" i="8"/>
  <c r="F19" i="8"/>
  <c r="E19" i="8"/>
  <c r="F16" i="8"/>
  <c r="E16" i="8"/>
  <c r="F13" i="8"/>
  <c r="F9" i="8"/>
  <c r="H24" i="8"/>
  <c r="C24" i="8"/>
  <c r="C23" i="8"/>
  <c r="H23" i="8"/>
  <c r="H20" i="8"/>
  <c r="H19" i="8"/>
  <c r="H18" i="8"/>
  <c r="H17" i="8"/>
  <c r="H16" i="8"/>
  <c r="H15" i="8"/>
  <c r="H10" i="8"/>
  <c r="H9" i="8"/>
  <c r="C20" i="8"/>
  <c r="C19" i="8"/>
  <c r="C16" i="8"/>
  <c r="C14" i="8"/>
  <c r="C13" i="8"/>
  <c r="C10" i="8"/>
  <c r="C9" i="8"/>
</calcChain>
</file>

<file path=xl/sharedStrings.xml><?xml version="1.0" encoding="utf-8"?>
<sst xmlns="http://schemas.openxmlformats.org/spreadsheetml/2006/main" count="156" uniqueCount="134">
  <si>
    <t>1</t>
  </si>
  <si>
    <t>2</t>
  </si>
  <si>
    <t>3</t>
  </si>
  <si>
    <t>4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</si>
  <si>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</si>
  <si>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</si>
  <si>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</si>
  <si>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</si>
  <si>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</si>
  <si>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</si>
  <si>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</si>
  <si>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</si>
  <si>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</si>
  <si>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</si>
  <si>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</si>
  <si>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</si>
  <si>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</si>
  <si>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</si>
  <si>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</si>
  <si>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</si>
  <si>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</si>
  <si>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</si>
  <si>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</si>
  <si>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</si>
  <si>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</si>
  <si>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</si>
  <si>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</si>
  <si>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</si>
  <si>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</si>
  <si>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</si>
  <si>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</si>
  <si>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</si>
  <si>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</si>
  <si>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</si>
  <si>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</si>
  <si>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</si>
  <si>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</si>
  <si>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</si>
  <si>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</si>
  <si>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</si>
  <si>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</si>
  <si>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</si>
  <si>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</si>
  <si>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</si>
  <si>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</si>
  <si>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</si>
  <si>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</si>
  <si>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</si>
  <si>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</si>
  <si>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</si>
  <si>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</si>
  <si>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</si>
  <si>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</si>
  <si>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</si>
  <si>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</si>
  <si>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</si>
  <si>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</si>
  <si>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</si>
  <si>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</si>
  <si>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</si>
  <si>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</si>
  <si>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</si>
  <si>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</si>
  <si>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нет</t>
  </si>
  <si>
    <t>Договор управления</t>
  </si>
  <si>
    <t>1.Количество случаев снижения платы за качество оказываемых  услуг: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</si>
  <si>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</si>
  <si>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</si>
  <si>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</si>
  <si>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</si>
  <si>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</si>
  <si>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</si>
  <si>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телефоны:</t>
  </si>
  <si>
    <t>Санитарный отдел-</t>
  </si>
  <si>
    <t>Производственный отдел-</t>
  </si>
  <si>
    <t>Плановый отдел-</t>
  </si>
  <si>
    <t>2-220-388</t>
  </si>
  <si>
    <t xml:space="preserve">Генеральный директор </t>
  </si>
  <si>
    <t xml:space="preserve">ООО "Управляющая компания </t>
  </si>
  <si>
    <t>Ленинского района":</t>
  </si>
  <si>
    <t>В.П. Козлов</t>
  </si>
  <si>
    <t>1.3 Вывоз и утилизация ТБО</t>
  </si>
  <si>
    <t>Всеволода Сибирцева,22</t>
  </si>
  <si>
    <t>2-260-343</t>
  </si>
  <si>
    <t>от 27 .04. 2005г. Серия 25 № 01277949</t>
  </si>
  <si>
    <t>uklr2006@mail.ru</t>
  </si>
  <si>
    <t>Свидетельство о гос регистрации юр лица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</si>
  <si>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</si>
  <si>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</si>
  <si>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</si>
  <si>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</si>
  <si>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</si>
  <si>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</si>
  <si>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</si>
  <si>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</si>
  <si>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</si>
  <si>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</si>
  <si>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</si>
  <si>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</si>
  <si>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</si>
  <si>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</si>
  <si>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</si>
  <si>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ООО " Экологическое предприятие № 1"</t>
  </si>
  <si>
    <t>№ 22 по ул. Всеволода Сибирцева</t>
  </si>
  <si>
    <t>Часть 4</t>
  </si>
  <si>
    <t>ул. Светланская,183</t>
  </si>
  <si>
    <t>ул. Тунгусская, 8</t>
  </si>
  <si>
    <t>ООО "Комфорт"</t>
  </si>
  <si>
    <t>Количество проживающих</t>
  </si>
  <si>
    <t>итого по дому: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</si>
  <si>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</si>
  <si>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</si>
  <si>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</si>
  <si>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</si>
  <si>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сумма, т.р.</t>
  </si>
  <si>
    <t>всего: 121,9 кв.м</t>
  </si>
  <si>
    <t>3.Коммунальные услуги, всего:</t>
  </si>
  <si>
    <t xml:space="preserve">в том числе: </t>
  </si>
  <si>
    <t>отведение сточных вод</t>
  </si>
  <si>
    <t>ХВС на содержание ОИ МКД</t>
  </si>
  <si>
    <t>эл.энергия на содержание ОИ МКД</t>
  </si>
  <si>
    <t>ООО " ВостокМегаполис"</t>
  </si>
  <si>
    <t xml:space="preserve">                       Отчет ООО "Управляющей компании Ленинского района"  за 2019 г.</t>
  </si>
  <si>
    <t>659,23 кв.м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</si>
  <si>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</si>
  <si>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</si>
  <si>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</si>
  <si>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</si>
  <si>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2. Перечень работ, выполненных по статье " текущий ремонт"  в 2019 году.</t>
  </si>
  <si>
    <t>План по статье "текущий ремонт" на 2020 год</t>
  </si>
  <si>
    <t>Предложение Управляющей компании: в связи с изношенностью - ремонт системы электроснабжения, в случае недостаточного количества средств по статье "текущий ремонт" выполнение возможно  за счет дополнительного сбора средств, на основании протокола общего собрания.</t>
  </si>
  <si>
    <t>2-205-087</t>
  </si>
  <si>
    <r>
      <t>ИСХ   №</t>
    </r>
    <r>
      <rPr>
        <b/>
        <u/>
        <sz val="9"/>
        <color theme="1"/>
        <rFont val="Calibri"/>
        <family val="2"/>
        <charset val="204"/>
        <scheme val="minor"/>
      </rPr>
      <t xml:space="preserve">        73/01   от  22.01.2020г</t>
    </r>
  </si>
  <si>
    <t xml:space="preserve">           ООО "Управляющая компания Ленинского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</si>
</sst>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/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0" xfId="0" applyFont="1"/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Border="1"/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17" fillId="0" borderId="1" xfId="0" applyFont="1" applyBorder="1" applyAlignment="1"/>
    <xf numFmtId="0" fontId="17" fillId="0" borderId="1" xfId="0" applyFont="1" applyBorder="1"/>
    <xf numFmtId="0" fontId="17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2" fontId="3" fillId="0" borderId="2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2" fontId="9" fillId="0" borderId="5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2" xfId="0" applyFont="1" applyFill="1" applyBorder="1" applyAlignment="1"/>
    <xf numFmtId="0" fontId="4" fillId="0" borderId="5" xfId="0" applyFont="1" applyBorder="1" applyAlignment="1"/>
    <xf numFmtId="0" fontId="3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0" fontId="4" fillId="0" borderId="0" xfId="0" applyFont="1" applyFill="1"/>
    <xf numFmtId="0" fontId="9" fillId="0" borderId="1" xfId="0" applyFont="1" applyFill="1" applyBorder="1" applyAlignment="1"/>
    <xf numFmtId="0" fontId="9" fillId="0" borderId="6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164" fontId="4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7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2" xfId="0" applyFont="1" applyFill="1" applyBorder="1" applyAlignment="1"/>
    <xf numFmtId="0" fontId="4" fillId="0" borderId="5" xfId="0" applyFont="1" applyBorder="1" applyAlignment="1"/>
    <xf numFmtId="0" fontId="9" fillId="0" borderId="2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9" fillId="0" borderId="4" xfId="0" applyFont="1" applyFill="1" applyBorder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5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0" fillId="0" borderId="5" xfId="0" applyFill="1" applyBorder="1" applyAlignment="1">
      <alignment wrapText="1"/>
    </xf>
    <xf numFmtId="0" fontId="12" fillId="0" borderId="2" xfId="0" applyFont="1" applyBorder="1" applyAlignment="1">
      <alignment horizontal="center"/>
    </xf>
    <xf numFmtId="0" fontId="0" fillId="0" borderId="5" xfId="0" applyBorder="1" applyAlignment="1"/>
    <xf numFmtId="0" fontId="9" fillId="0" borderId="2" xfId="0" applyFont="1" applyFill="1" applyBorder="1" applyAlignment="1">
      <alignment horizontal="center"/>
    </xf>
    <xf numFmtId="0" fontId="0" fillId="0" borderId="4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9" fillId="0" borderId="2" xfId="0" applyFont="1" applyBorder="1" applyAlignment="1">
      <alignment horizontal="center"/>
    </xf>
    <xf numFmtId="0" fontId="12" fillId="0" borderId="2" xfId="0" applyFont="1" applyBorder="1" applyAlignment="1"/>
    <xf numFmtId="0" fontId="4" fillId="0" borderId="4" xfId="0" applyFont="1" applyBorder="1" applyAlignment="1"/>
    <xf numFmtId="0" fontId="7" fillId="2" borderId="6" xfId="0" applyFont="1" applyFill="1" applyBorder="1" applyAlignment="1">
      <alignment wrapText="1"/>
    </xf>
    <xf numFmtId="0" fontId="7" fillId="0" borderId="6" xfId="0" applyFont="1" applyBorder="1" applyAlignment="1">
      <alignment wrapText="1"/>
    </xf>
    <xf numFmtId="0" fontId="3" fillId="0" borderId="2" xfId="0" applyFont="1" applyFill="1" applyBorder="1" applyAlignment="1">
      <alignment horizontal="left"/>
    </xf>
    <xf numFmtId="0" fontId="0" fillId="0" borderId="5" xfId="0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workbookViewId="0">
      <selection activeCell="F16" sqref="F16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5" x14ac:dyDescent="0.25">
      <c r="A1" s="2" t="s">
        <v>122</v>
      </c>
      <c r="C1" s="1"/>
    </row>
    <row r="2" spans="1:5" ht="15" customHeight="1" x14ac:dyDescent="0.25">
      <c r="A2" s="2" t="s">
        <v>42</v>
      </c>
      <c r="C2" s="4"/>
    </row>
    <row r="3" spans="1:5" ht="15.75" x14ac:dyDescent="0.25">
      <c r="B3" s="4" t="s">
        <v>9</v>
      </c>
      <c r="C3" s="24" t="s">
        <v>103</v>
      </c>
    </row>
    <row r="4" spans="1:5" ht="14.25" customHeight="1" x14ac:dyDescent="0.25">
      <c r="A4" s="22" t="s">
        <v>132</v>
      </c>
      <c r="C4" s="4"/>
      <c r="E4" s="3"/>
    </row>
    <row r="5" spans="1:5" ht="15" customHeight="1" x14ac:dyDescent="0.25">
      <c r="A5" s="4" t="s">
        <v>7</v>
      </c>
      <c r="C5" s="4"/>
    </row>
    <row r="6" spans="1:5" s="23" customFormat="1" ht="12.75" customHeight="1" x14ac:dyDescent="0.25">
      <c r="A6" s="4" t="s">
        <v>43</v>
      </c>
      <c r="C6" s="21"/>
    </row>
    <row r="7" spans="1:5" s="23" customFormat="1" ht="12.75" customHeight="1" x14ac:dyDescent="0.25">
      <c r="A7" s="5"/>
      <c r="B7"/>
      <c r="C7"/>
      <c r="D7"/>
    </row>
    <row r="8" spans="1:5" s="3" customFormat="1" ht="15" customHeight="1" x14ac:dyDescent="0.25">
      <c r="A8" s="13" t="s">
        <v>0</v>
      </c>
      <c r="B8" s="14" t="s">
        <v>8</v>
      </c>
      <c r="C8" s="27" t="s">
        <v>133</v>
      </c>
      <c r="D8" s="10"/>
    </row>
    <row r="9" spans="1:5" s="3" customFormat="1" ht="12" customHeight="1" x14ac:dyDescent="0.25">
      <c r="A9" s="13" t="s">
        <v>1</v>
      </c>
      <c r="B9" s="14" t="s">
        <v>10</v>
      </c>
      <c r="C9" s="104" t="s">
        <v>11</v>
      </c>
      <c r="D9" s="105"/>
    </row>
    <row r="10" spans="1:5" s="3" customFormat="1" ht="24" customHeight="1" x14ac:dyDescent="0.25">
      <c r="A10" s="13" t="s">
        <v>2</v>
      </c>
      <c r="B10" s="15" t="s">
        <v>86</v>
      </c>
      <c r="C10" s="106" t="s">
        <v>84</v>
      </c>
      <c r="D10" s="107"/>
    </row>
    <row r="11" spans="1:5" s="3" customFormat="1" ht="15" customHeight="1" x14ac:dyDescent="0.25">
      <c r="A11" s="13" t="s">
        <v>3</v>
      </c>
      <c r="B11" s="14" t="s">
        <v>12</v>
      </c>
      <c r="C11" s="104" t="s">
        <v>13</v>
      </c>
      <c r="D11" s="105"/>
    </row>
    <row r="12" spans="1:5" s="3" customFormat="1" ht="17.25" customHeight="1" x14ac:dyDescent="0.25">
      <c r="A12" s="111">
        <v>5</v>
      </c>
      <c r="B12" s="111" t="s">
        <v>87</v>
      </c>
      <c r="C12" s="64" t="s">
        <v>88</v>
      </c>
      <c r="D12" s="65" t="s">
        <v>89</v>
      </c>
    </row>
    <row r="13" spans="1:5" s="3" customFormat="1" ht="14.25" customHeight="1" x14ac:dyDescent="0.25">
      <c r="A13" s="111"/>
      <c r="B13" s="111"/>
      <c r="C13" s="64" t="s">
        <v>90</v>
      </c>
      <c r="D13" s="65" t="s">
        <v>91</v>
      </c>
    </row>
    <row r="14" spans="1:5" s="3" customFormat="1" x14ac:dyDescent="0.25">
      <c r="A14" s="111"/>
      <c r="B14" s="111"/>
      <c r="C14" s="64" t="s">
        <v>92</v>
      </c>
      <c r="D14" s="65" t="s">
        <v>93</v>
      </c>
    </row>
    <row r="15" spans="1:5" s="3" customFormat="1" ht="16.5" customHeight="1" x14ac:dyDescent="0.25">
      <c r="A15" s="111"/>
      <c r="B15" s="111"/>
      <c r="C15" s="64" t="s">
        <v>94</v>
      </c>
      <c r="D15" s="65" t="s">
        <v>96</v>
      </c>
    </row>
    <row r="16" spans="1:5" s="3" customFormat="1" ht="16.5" customHeight="1" x14ac:dyDescent="0.25">
      <c r="A16" s="111"/>
      <c r="B16" s="111"/>
      <c r="C16" s="64" t="s">
        <v>95</v>
      </c>
      <c r="D16" s="65" t="s">
        <v>89</v>
      </c>
    </row>
    <row r="17" spans="1:4" s="5" customFormat="1" ht="15.75" customHeight="1" x14ac:dyDescent="0.25">
      <c r="A17" s="111"/>
      <c r="B17" s="111"/>
      <c r="C17" s="64" t="s">
        <v>97</v>
      </c>
      <c r="D17" s="65" t="s">
        <v>98</v>
      </c>
    </row>
    <row r="18" spans="1:4" s="5" customFormat="1" ht="15.75" customHeight="1" x14ac:dyDescent="0.25">
      <c r="A18" s="111"/>
      <c r="B18" s="111"/>
      <c r="C18" s="66" t="s">
        <v>99</v>
      </c>
      <c r="D18" s="65" t="s">
        <v>100</v>
      </c>
    </row>
    <row r="19" spans="1:4" ht="21.75" customHeight="1" x14ac:dyDescent="0.25">
      <c r="A19" s="13" t="s">
        <v>4</v>
      </c>
      <c r="B19" s="14" t="s">
        <v>14</v>
      </c>
      <c r="C19" s="112" t="s">
        <v>85</v>
      </c>
      <c r="D19" s="113"/>
    </row>
    <row r="20" spans="1:4" s="5" customFormat="1" ht="19.5" customHeight="1" x14ac:dyDescent="0.25">
      <c r="A20" s="13" t="s">
        <v>5</v>
      </c>
      <c r="B20" s="14" t="s">
        <v>15</v>
      </c>
      <c r="C20" s="114" t="s">
        <v>45</v>
      </c>
      <c r="D20" s="115"/>
    </row>
    <row r="21" spans="1:4" s="5" customFormat="1" ht="15" customHeight="1" x14ac:dyDescent="0.25">
      <c r="A21" s="13" t="s">
        <v>6</v>
      </c>
      <c r="B21" s="14" t="s">
        <v>16</v>
      </c>
      <c r="C21" s="106" t="s">
        <v>17</v>
      </c>
      <c r="D21" s="116"/>
    </row>
    <row r="22" spans="1:4" ht="13.5" customHeight="1" x14ac:dyDescent="0.25">
      <c r="A22" s="25"/>
      <c r="B22" s="26"/>
      <c r="C22" s="25"/>
      <c r="D22" s="25"/>
    </row>
    <row r="23" spans="1:4" x14ac:dyDescent="0.25">
      <c r="A23" s="8" t="s">
        <v>18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19</v>
      </c>
      <c r="C25" s="7" t="s">
        <v>20</v>
      </c>
      <c r="D25" s="9" t="s">
        <v>21</v>
      </c>
    </row>
    <row r="26" spans="1:4" ht="30.75" customHeight="1" x14ac:dyDescent="0.25">
      <c r="A26" s="108" t="s">
        <v>24</v>
      </c>
      <c r="B26" s="109"/>
      <c r="C26" s="109"/>
      <c r="D26" s="110"/>
    </row>
    <row r="27" spans="1:4" ht="12" customHeight="1" x14ac:dyDescent="0.25">
      <c r="A27" s="60"/>
      <c r="B27" s="61"/>
      <c r="C27" s="61"/>
      <c r="D27" s="62"/>
    </row>
    <row r="28" spans="1:4" ht="13.5" customHeight="1" x14ac:dyDescent="0.25">
      <c r="A28" s="7">
        <v>1</v>
      </c>
      <c r="B28" s="6" t="s">
        <v>101</v>
      </c>
      <c r="C28" s="6" t="s">
        <v>22</v>
      </c>
      <c r="D28" s="6" t="s">
        <v>23</v>
      </c>
    </row>
    <row r="29" spans="1:4" x14ac:dyDescent="0.25">
      <c r="A29" s="20" t="s">
        <v>25</v>
      </c>
      <c r="B29" s="19"/>
      <c r="C29" s="19"/>
      <c r="D29" s="19"/>
    </row>
    <row r="30" spans="1:4" x14ac:dyDescent="0.25">
      <c r="A30" s="7">
        <v>1</v>
      </c>
      <c r="B30" s="6" t="s">
        <v>107</v>
      </c>
      <c r="C30" s="6" t="s">
        <v>105</v>
      </c>
      <c r="D30" s="6" t="s">
        <v>83</v>
      </c>
    </row>
    <row r="31" spans="1:4" x14ac:dyDescent="0.25">
      <c r="A31" s="20" t="s">
        <v>36</v>
      </c>
      <c r="B31" s="19"/>
      <c r="C31" s="19"/>
      <c r="D31" s="19"/>
    </row>
    <row r="32" spans="1:4" x14ac:dyDescent="0.25">
      <c r="A32" s="20" t="s">
        <v>37</v>
      </c>
      <c r="B32" s="19"/>
      <c r="C32" s="19"/>
      <c r="D32" s="19"/>
    </row>
    <row r="33" spans="1:4" x14ac:dyDescent="0.25">
      <c r="A33" s="7">
        <v>1</v>
      </c>
      <c r="B33" s="6" t="s">
        <v>121</v>
      </c>
      <c r="C33" s="6" t="s">
        <v>106</v>
      </c>
      <c r="D33" s="6" t="s">
        <v>26</v>
      </c>
    </row>
    <row r="34" spans="1:4" ht="15" customHeight="1" x14ac:dyDescent="0.25">
      <c r="A34" s="20" t="s">
        <v>27</v>
      </c>
      <c r="B34" s="19"/>
      <c r="C34" s="19"/>
      <c r="D34" s="19"/>
    </row>
    <row r="35" spans="1:4" x14ac:dyDescent="0.25">
      <c r="A35" s="7">
        <v>1</v>
      </c>
      <c r="B35" s="6" t="s">
        <v>102</v>
      </c>
      <c r="C35" s="6" t="s">
        <v>22</v>
      </c>
      <c r="D35" s="6" t="s">
        <v>23</v>
      </c>
    </row>
    <row r="36" spans="1:4" x14ac:dyDescent="0.25">
      <c r="A36" s="28"/>
      <c r="B36" s="12"/>
      <c r="C36" s="12"/>
      <c r="D36" s="12"/>
    </row>
    <row r="37" spans="1:4" x14ac:dyDescent="0.25">
      <c r="A37" s="4" t="s">
        <v>41</v>
      </c>
      <c r="B37" s="19"/>
      <c r="C37" s="19"/>
      <c r="D37" s="19"/>
    </row>
    <row r="38" spans="1:4" ht="15" customHeight="1" x14ac:dyDescent="0.25">
      <c r="A38" s="7">
        <v>1</v>
      </c>
      <c r="B38" s="6" t="s">
        <v>28</v>
      </c>
      <c r="C38" s="102">
        <v>1917</v>
      </c>
      <c r="D38" s="103"/>
    </row>
    <row r="39" spans="1:4" x14ac:dyDescent="0.25">
      <c r="A39" s="7">
        <v>2</v>
      </c>
      <c r="B39" s="6" t="s">
        <v>30</v>
      </c>
      <c r="C39" s="102">
        <v>2</v>
      </c>
      <c r="D39" s="103"/>
    </row>
    <row r="40" spans="1:4" x14ac:dyDescent="0.25">
      <c r="A40" s="7">
        <v>3</v>
      </c>
      <c r="B40" s="6" t="s">
        <v>31</v>
      </c>
      <c r="C40" s="102">
        <v>1</v>
      </c>
      <c r="D40" s="103"/>
    </row>
    <row r="41" spans="1:4" x14ac:dyDescent="0.25">
      <c r="A41" s="7">
        <v>4</v>
      </c>
      <c r="B41" s="6" t="s">
        <v>29</v>
      </c>
      <c r="C41" s="102" t="s">
        <v>63</v>
      </c>
      <c r="D41" s="103"/>
    </row>
    <row r="42" spans="1:4" ht="15" customHeight="1" x14ac:dyDescent="0.25">
      <c r="A42" s="7">
        <v>5</v>
      </c>
      <c r="B42" s="6" t="s">
        <v>32</v>
      </c>
      <c r="C42" s="102" t="s">
        <v>63</v>
      </c>
      <c r="D42" s="103"/>
    </row>
    <row r="43" spans="1:4" x14ac:dyDescent="0.25">
      <c r="A43" s="7">
        <v>6</v>
      </c>
      <c r="B43" s="6" t="s">
        <v>33</v>
      </c>
      <c r="C43" s="102" t="s">
        <v>123</v>
      </c>
      <c r="D43" s="103"/>
    </row>
    <row r="44" spans="1:4" x14ac:dyDescent="0.25">
      <c r="A44" s="7">
        <v>7</v>
      </c>
      <c r="B44" s="6" t="s">
        <v>34</v>
      </c>
      <c r="C44" s="102" t="s">
        <v>63</v>
      </c>
      <c r="D44" s="103"/>
    </row>
    <row r="45" spans="1:4" ht="15" customHeight="1" x14ac:dyDescent="0.25">
      <c r="A45" s="7">
        <v>8</v>
      </c>
      <c r="B45" s="6" t="s">
        <v>35</v>
      </c>
      <c r="C45" s="102" t="s">
        <v>115</v>
      </c>
      <c r="D45" s="103"/>
    </row>
    <row r="46" spans="1:4" ht="15" customHeight="1" x14ac:dyDescent="0.25">
      <c r="A46" s="7">
        <v>9</v>
      </c>
      <c r="B46" s="6" t="s">
        <v>108</v>
      </c>
      <c r="C46" s="102">
        <v>35</v>
      </c>
      <c r="D46" s="107"/>
    </row>
    <row r="47" spans="1:4" x14ac:dyDescent="0.25">
      <c r="A47" s="7">
        <v>10</v>
      </c>
      <c r="B47" s="6" t="s">
        <v>64</v>
      </c>
      <c r="C47" s="117">
        <v>40634</v>
      </c>
      <c r="D47" s="103"/>
    </row>
    <row r="48" spans="1:4" x14ac:dyDescent="0.25">
      <c r="A48" s="4"/>
    </row>
    <row r="49" spans="1:4" x14ac:dyDescent="0.25">
      <c r="A49" s="4"/>
    </row>
    <row r="51" spans="1:4" x14ac:dyDescent="0.25">
      <c r="A51" s="67"/>
      <c r="B51" s="67"/>
      <c r="C51" s="56"/>
      <c r="D51" s="59"/>
    </row>
    <row r="52" spans="1:4" x14ac:dyDescent="0.25">
      <c r="A52" s="67"/>
      <c r="B52" s="67"/>
      <c r="C52" s="56"/>
      <c r="D52" s="59"/>
    </row>
    <row r="53" spans="1:4" x14ac:dyDescent="0.25">
      <c r="A53" s="67"/>
      <c r="B53" s="67"/>
      <c r="C53" s="56"/>
      <c r="D53" s="59"/>
    </row>
    <row r="54" spans="1:4" x14ac:dyDescent="0.25">
      <c r="A54" s="67"/>
      <c r="B54" s="67"/>
      <c r="C54" s="56"/>
      <c r="D54" s="59"/>
    </row>
    <row r="55" spans="1:4" x14ac:dyDescent="0.25">
      <c r="A55" s="67"/>
      <c r="B55" s="67"/>
      <c r="C55" s="55"/>
      <c r="D55" s="59"/>
    </row>
    <row r="56" spans="1:4" x14ac:dyDescent="0.25">
      <c r="A56" s="67"/>
      <c r="B56" s="67"/>
      <c r="C56" s="68"/>
      <c r="D56" s="59"/>
    </row>
  </sheetData>
  <mergeCells count="19">
    <mergeCell ref="C47:D47"/>
    <mergeCell ref="C41:D41"/>
    <mergeCell ref="C42:D42"/>
    <mergeCell ref="C43:D43"/>
    <mergeCell ref="C44:D44"/>
    <mergeCell ref="C45:D45"/>
    <mergeCell ref="C46:D46"/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workbookViewId="0">
      <selection activeCell="J59" sqref="J59"/>
    </sheetView>
  </sheetViews>
  <sheetFormatPr defaultRowHeight="15" x14ac:dyDescent="0.25"/>
  <cols>
    <col min="1" max="1" width="15.85546875" customWidth="1"/>
    <col min="2" max="2" width="13.42578125" style="31" customWidth="1"/>
    <col min="3" max="3" width="8.5703125" style="31" customWidth="1"/>
    <col min="4" max="4" width="8.28515625" customWidth="1"/>
    <col min="5" max="5" width="9" customWidth="1"/>
    <col min="6" max="6" width="9.7109375" customWidth="1"/>
    <col min="7" max="7" width="9.85546875" style="38" customWidth="1"/>
    <col min="8" max="8" width="10.140625" customWidth="1"/>
  </cols>
  <sheetData>
    <row r="1" spans="1:8" x14ac:dyDescent="0.25">
      <c r="A1" s="4" t="s">
        <v>113</v>
      </c>
      <c r="B1"/>
      <c r="C1" s="38"/>
      <c r="D1" s="38"/>
      <c r="G1"/>
    </row>
    <row r="2" spans="1:8" ht="17.25" customHeight="1" x14ac:dyDescent="0.25">
      <c r="A2" s="4" t="s">
        <v>124</v>
      </c>
      <c r="B2"/>
      <c r="C2" s="38"/>
      <c r="D2" s="38"/>
      <c r="G2"/>
    </row>
    <row r="3" spans="1:8" ht="56.25" customHeight="1" x14ac:dyDescent="0.25">
      <c r="A3" s="122" t="s">
        <v>51</v>
      </c>
      <c r="B3" s="123"/>
      <c r="C3" s="39" t="s">
        <v>52</v>
      </c>
      <c r="D3" s="29" t="s">
        <v>53</v>
      </c>
      <c r="E3" s="29" t="s">
        <v>54</v>
      </c>
      <c r="F3" s="29" t="s">
        <v>55</v>
      </c>
      <c r="G3" s="40" t="s">
        <v>56</v>
      </c>
      <c r="H3" s="29" t="s">
        <v>57</v>
      </c>
    </row>
    <row r="4" spans="1:8" ht="27" customHeight="1" x14ac:dyDescent="0.25">
      <c r="A4" s="139" t="s">
        <v>125</v>
      </c>
      <c r="B4" s="140"/>
      <c r="C4" s="39"/>
      <c r="D4" s="29">
        <v>18.079999999999998</v>
      </c>
      <c r="E4" s="29"/>
      <c r="F4" s="29"/>
      <c r="G4" s="40"/>
      <c r="H4" s="29"/>
    </row>
    <row r="5" spans="1:8" ht="19.5" customHeight="1" x14ac:dyDescent="0.25">
      <c r="A5" s="83" t="s">
        <v>111</v>
      </c>
      <c r="B5" s="84"/>
      <c r="C5" s="39"/>
      <c r="D5" s="29">
        <v>0</v>
      </c>
      <c r="E5" s="29"/>
      <c r="F5" s="29"/>
      <c r="G5" s="40"/>
      <c r="H5" s="29"/>
    </row>
    <row r="6" spans="1:8" ht="18.75" customHeight="1" x14ac:dyDescent="0.25">
      <c r="A6" s="83" t="s">
        <v>112</v>
      </c>
      <c r="B6" s="84"/>
      <c r="C6" s="39"/>
      <c r="D6" s="96">
        <v>18.079999999999998</v>
      </c>
      <c r="E6" s="29"/>
      <c r="F6" s="29"/>
      <c r="G6" s="40"/>
      <c r="H6" s="29"/>
    </row>
    <row r="7" spans="1:8" ht="18" customHeight="1" x14ac:dyDescent="0.25">
      <c r="A7" s="135" t="s">
        <v>126</v>
      </c>
      <c r="B7" s="121"/>
      <c r="C7" s="121"/>
      <c r="D7" s="121"/>
      <c r="E7" s="121"/>
      <c r="F7" s="121"/>
      <c r="G7" s="121"/>
      <c r="H7" s="107"/>
    </row>
    <row r="8" spans="1:8" ht="17.25" customHeight="1" x14ac:dyDescent="0.25">
      <c r="A8" s="122" t="s">
        <v>58</v>
      </c>
      <c r="B8" s="134"/>
      <c r="C8" s="89">
        <f>C12+C15+C18</f>
        <v>12.78</v>
      </c>
      <c r="D8" s="32">
        <v>-14.91</v>
      </c>
      <c r="E8" s="75">
        <f>E12+E15+E18</f>
        <v>100.96</v>
      </c>
      <c r="F8" s="75">
        <f>F12+F15+F18</f>
        <v>82.67</v>
      </c>
      <c r="G8" s="75">
        <f>G12+G15+G18</f>
        <v>82.67</v>
      </c>
      <c r="H8" s="70">
        <f>F8-E8+D8</f>
        <v>-33.199999999999989</v>
      </c>
    </row>
    <row r="9" spans="1:8" x14ac:dyDescent="0.25">
      <c r="A9" s="41" t="s">
        <v>59</v>
      </c>
      <c r="B9" s="42"/>
      <c r="C9" s="44">
        <f>C8-C10</f>
        <v>11.501999999999999</v>
      </c>
      <c r="D9" s="50">
        <v>-13.42</v>
      </c>
      <c r="E9" s="50">
        <f>E8-E10</f>
        <v>90.86399999999999</v>
      </c>
      <c r="F9" s="50">
        <f>F8-F10</f>
        <v>74.403000000000006</v>
      </c>
      <c r="G9" s="50">
        <f>G8-G10</f>
        <v>74.403000000000006</v>
      </c>
      <c r="H9" s="50">
        <f t="shared" ref="H9:H10" si="0">F9-E9+D9</f>
        <v>-29.880999999999986</v>
      </c>
    </row>
    <row r="10" spans="1:8" x14ac:dyDescent="0.25">
      <c r="A10" s="120" t="s">
        <v>60</v>
      </c>
      <c r="B10" s="121"/>
      <c r="C10" s="44">
        <f>C8*10%</f>
        <v>1.278</v>
      </c>
      <c r="D10" s="50">
        <v>-1.49</v>
      </c>
      <c r="E10" s="50">
        <f>E8*10%</f>
        <v>10.096</v>
      </c>
      <c r="F10" s="50">
        <f t="shared" ref="F10" si="1">F8*10%</f>
        <v>8.2670000000000012</v>
      </c>
      <c r="G10" s="50">
        <f>G8*10%</f>
        <v>8.2670000000000012</v>
      </c>
      <c r="H10" s="50">
        <f t="shared" si="0"/>
        <v>-3.3189999999999991</v>
      </c>
    </row>
    <row r="11" spans="1:8" ht="12.75" customHeight="1" x14ac:dyDescent="0.25">
      <c r="A11" s="135" t="s">
        <v>61</v>
      </c>
      <c r="B11" s="136"/>
      <c r="C11" s="136"/>
      <c r="D11" s="136"/>
      <c r="E11" s="136"/>
      <c r="F11" s="136"/>
      <c r="G11" s="136"/>
      <c r="H11" s="134"/>
    </row>
    <row r="12" spans="1:8" x14ac:dyDescent="0.25">
      <c r="A12" s="137" t="s">
        <v>44</v>
      </c>
      <c r="B12" s="138"/>
      <c r="C12" s="32">
        <v>4.84</v>
      </c>
      <c r="D12" s="30">
        <v>-6.85</v>
      </c>
      <c r="E12" s="51">
        <v>38.229999999999997</v>
      </c>
      <c r="F12" s="51">
        <v>31.33</v>
      </c>
      <c r="G12" s="51">
        <f>F12</f>
        <v>31.33</v>
      </c>
      <c r="H12" s="50">
        <f>F12-E12+D12</f>
        <v>-13.749999999999998</v>
      </c>
    </row>
    <row r="13" spans="1:8" x14ac:dyDescent="0.25">
      <c r="A13" s="41" t="s">
        <v>59</v>
      </c>
      <c r="B13" s="42"/>
      <c r="C13" s="44">
        <f>C12-C14</f>
        <v>4.3559999999999999</v>
      </c>
      <c r="D13" s="50">
        <v>-6.16</v>
      </c>
      <c r="E13" s="50">
        <f>E12-E14</f>
        <v>34.406999999999996</v>
      </c>
      <c r="F13" s="50">
        <f>F12-F14</f>
        <v>28.196999999999999</v>
      </c>
      <c r="G13" s="50">
        <f>G12-G14</f>
        <v>28.196999999999999</v>
      </c>
      <c r="H13" s="50">
        <f>F13-E13+D13</f>
        <v>-12.369999999999997</v>
      </c>
    </row>
    <row r="14" spans="1:8" x14ac:dyDescent="0.25">
      <c r="A14" s="120" t="s">
        <v>60</v>
      </c>
      <c r="B14" s="121"/>
      <c r="C14" s="44">
        <f>C12*10%</f>
        <v>0.48399999999999999</v>
      </c>
      <c r="D14" s="50">
        <v>-0.69</v>
      </c>
      <c r="E14" s="50">
        <f>E12*10%</f>
        <v>3.823</v>
      </c>
      <c r="F14" s="50">
        <f t="shared" ref="F14" si="2">F12*10%</f>
        <v>3.133</v>
      </c>
      <c r="G14" s="50">
        <f>G12*10%</f>
        <v>3.133</v>
      </c>
      <c r="H14" s="50">
        <f>F14-E14+D14</f>
        <v>-1.38</v>
      </c>
    </row>
    <row r="15" spans="1:8" ht="23.25" customHeight="1" x14ac:dyDescent="0.25">
      <c r="A15" s="137" t="s">
        <v>38</v>
      </c>
      <c r="B15" s="138"/>
      <c r="C15" s="32">
        <v>3.51</v>
      </c>
      <c r="D15" s="51">
        <v>-2.0099999999999998</v>
      </c>
      <c r="E15" s="51">
        <v>27.73</v>
      </c>
      <c r="F15" s="51">
        <v>22.83</v>
      </c>
      <c r="G15" s="51">
        <f>F15</f>
        <v>22.83</v>
      </c>
      <c r="H15" s="50">
        <f t="shared" ref="H15:H20" si="3">F15-E15+D15</f>
        <v>-6.9100000000000019</v>
      </c>
    </row>
    <row r="16" spans="1:8" x14ac:dyDescent="0.25">
      <c r="A16" s="41" t="s">
        <v>59</v>
      </c>
      <c r="B16" s="42"/>
      <c r="C16" s="44">
        <f>C15-C17</f>
        <v>3.1589999999999998</v>
      </c>
      <c r="D16" s="50">
        <v>-1.81</v>
      </c>
      <c r="E16" s="50">
        <f>E15-E17</f>
        <v>24.957000000000001</v>
      </c>
      <c r="F16" s="50">
        <f>F15-F17</f>
        <v>20.546999999999997</v>
      </c>
      <c r="G16" s="50">
        <f>G15-G17</f>
        <v>20.546999999999997</v>
      </c>
      <c r="H16" s="50">
        <f t="shared" si="3"/>
        <v>-6.2200000000000042</v>
      </c>
    </row>
    <row r="17" spans="1:10" ht="15" customHeight="1" x14ac:dyDescent="0.25">
      <c r="A17" s="120" t="s">
        <v>60</v>
      </c>
      <c r="B17" s="121"/>
      <c r="C17" s="44">
        <f>C15*10%</f>
        <v>0.35099999999999998</v>
      </c>
      <c r="D17" s="50">
        <v>-0.2</v>
      </c>
      <c r="E17" s="50">
        <f>E15*10%</f>
        <v>2.7730000000000001</v>
      </c>
      <c r="F17" s="50">
        <f>F15*10%</f>
        <v>2.2829999999999999</v>
      </c>
      <c r="G17" s="50">
        <f>G15*10%</f>
        <v>2.2829999999999999</v>
      </c>
      <c r="H17" s="50">
        <f t="shared" si="3"/>
        <v>-0.69000000000000017</v>
      </c>
    </row>
    <row r="18" spans="1:10" ht="14.25" customHeight="1" x14ac:dyDescent="0.25">
      <c r="A18" s="11" t="s">
        <v>81</v>
      </c>
      <c r="B18" s="43"/>
      <c r="C18" s="45">
        <v>4.43</v>
      </c>
      <c r="D18" s="50">
        <v>-6.04</v>
      </c>
      <c r="E18" s="50">
        <v>35</v>
      </c>
      <c r="F18" s="50">
        <v>28.51</v>
      </c>
      <c r="G18" s="50">
        <f>F18</f>
        <v>28.51</v>
      </c>
      <c r="H18" s="50">
        <f t="shared" si="3"/>
        <v>-12.529999999999998</v>
      </c>
    </row>
    <row r="19" spans="1:10" ht="14.25" customHeight="1" x14ac:dyDescent="0.25">
      <c r="A19" s="41" t="s">
        <v>59</v>
      </c>
      <c r="B19" s="42"/>
      <c r="C19" s="44">
        <f>C18-C20</f>
        <v>3.9869999999999997</v>
      </c>
      <c r="D19" s="50">
        <v>-5.43</v>
      </c>
      <c r="E19" s="50">
        <f>E18-E20</f>
        <v>31.5</v>
      </c>
      <c r="F19" s="50">
        <f>F18-F20</f>
        <v>25.659000000000002</v>
      </c>
      <c r="G19" s="50">
        <f>G18-G20</f>
        <v>25.659000000000002</v>
      </c>
      <c r="H19" s="50">
        <f t="shared" si="3"/>
        <v>-11.270999999999997</v>
      </c>
    </row>
    <row r="20" spans="1:10" x14ac:dyDescent="0.25">
      <c r="A20" s="120" t="s">
        <v>60</v>
      </c>
      <c r="B20" s="121"/>
      <c r="C20" s="44">
        <f>C18*10%</f>
        <v>0.443</v>
      </c>
      <c r="D20" s="50">
        <v>-0.61</v>
      </c>
      <c r="E20" s="50">
        <f>E18*10%</f>
        <v>3.5</v>
      </c>
      <c r="F20" s="50">
        <f t="shared" ref="F20:G20" si="4">F18*10%</f>
        <v>2.8510000000000004</v>
      </c>
      <c r="G20" s="50">
        <f t="shared" si="4"/>
        <v>2.8510000000000004</v>
      </c>
      <c r="H20" s="50">
        <f t="shared" si="3"/>
        <v>-1.2589999999999995</v>
      </c>
    </row>
    <row r="21" spans="1:10" x14ac:dyDescent="0.25">
      <c r="A21" s="85"/>
      <c r="B21" s="86"/>
      <c r="C21" s="44"/>
      <c r="D21" s="50"/>
      <c r="E21" s="50"/>
      <c r="F21" s="50"/>
      <c r="G21" s="69"/>
      <c r="H21" s="50"/>
    </row>
    <row r="22" spans="1:10" s="4" customFormat="1" ht="15" customHeight="1" x14ac:dyDescent="0.25">
      <c r="A22" s="122" t="s">
        <v>39</v>
      </c>
      <c r="B22" s="123"/>
      <c r="C22" s="45">
        <v>4.3600000000000003</v>
      </c>
      <c r="D22" s="70">
        <v>34.369999999999997</v>
      </c>
      <c r="E22" s="70">
        <v>34.58</v>
      </c>
      <c r="F22" s="70">
        <v>28.4</v>
      </c>
      <c r="G22" s="71">
        <f>G23+G24</f>
        <v>2.84</v>
      </c>
      <c r="H22" s="70">
        <f>F22-E22-G22+D22+F22</f>
        <v>53.75</v>
      </c>
    </row>
    <row r="23" spans="1:10" s="4" customFormat="1" ht="17.25" customHeight="1" x14ac:dyDescent="0.25">
      <c r="A23" s="72" t="s">
        <v>62</v>
      </c>
      <c r="B23" s="73"/>
      <c r="C23" s="45">
        <f>C22-C24</f>
        <v>3.9240000000000004</v>
      </c>
      <c r="D23" s="70">
        <v>35.39</v>
      </c>
      <c r="E23" s="50">
        <f>E22-E24</f>
        <v>31.122</v>
      </c>
      <c r="F23" s="50">
        <f>F22-F24</f>
        <v>25.56</v>
      </c>
      <c r="G23" s="74">
        <v>0</v>
      </c>
      <c r="H23" s="70">
        <f t="shared" ref="H23" si="5">F23-E23-G23+D23+F23</f>
        <v>55.387999999999998</v>
      </c>
      <c r="J23" s="101"/>
    </row>
    <row r="24" spans="1:10" ht="15" customHeight="1" x14ac:dyDescent="0.25">
      <c r="A24" s="120" t="s">
        <v>60</v>
      </c>
      <c r="B24" s="121"/>
      <c r="C24" s="44">
        <f>C22*10%</f>
        <v>0.43600000000000005</v>
      </c>
      <c r="D24" s="50">
        <v>-1.02</v>
      </c>
      <c r="E24" s="50">
        <f>E22*10%</f>
        <v>3.4580000000000002</v>
      </c>
      <c r="F24" s="50">
        <f>F22*10%</f>
        <v>2.84</v>
      </c>
      <c r="G24" s="50">
        <f>F24</f>
        <v>2.84</v>
      </c>
      <c r="H24" s="70">
        <f>F24-E24-G24+D24+F24</f>
        <v>-1.6379999999999999</v>
      </c>
    </row>
    <row r="25" spans="1:10" ht="15" customHeight="1" x14ac:dyDescent="0.25">
      <c r="A25" s="98"/>
      <c r="B25" s="99"/>
      <c r="C25" s="44"/>
      <c r="D25" s="50"/>
      <c r="E25" s="50"/>
      <c r="F25" s="50"/>
      <c r="G25" s="50"/>
      <c r="H25" s="70"/>
    </row>
    <row r="26" spans="1:10" ht="15" customHeight="1" x14ac:dyDescent="0.25">
      <c r="A26" s="124" t="s">
        <v>116</v>
      </c>
      <c r="B26" s="125"/>
      <c r="C26" s="44"/>
      <c r="D26" s="70">
        <v>-1.38</v>
      </c>
      <c r="E26" s="70">
        <f>E28+E29+E30</f>
        <v>7.57</v>
      </c>
      <c r="F26" s="70">
        <f>F28+F29+F30</f>
        <v>6.04</v>
      </c>
      <c r="G26" s="70">
        <f>G28+G29+G30</f>
        <v>6.04</v>
      </c>
      <c r="H26" s="70">
        <f>F26-E26-G26+D26+F26</f>
        <v>-2.9099999999999993</v>
      </c>
    </row>
    <row r="27" spans="1:10" ht="15" customHeight="1" x14ac:dyDescent="0.25">
      <c r="A27" s="41" t="s">
        <v>117</v>
      </c>
      <c r="B27" s="97"/>
      <c r="C27" s="44"/>
      <c r="D27" s="50"/>
      <c r="E27" s="50"/>
      <c r="F27" s="50"/>
      <c r="G27" s="50"/>
      <c r="H27" s="70"/>
    </row>
    <row r="28" spans="1:10" ht="15" customHeight="1" x14ac:dyDescent="0.25">
      <c r="A28" s="146" t="s">
        <v>119</v>
      </c>
      <c r="B28" s="147"/>
      <c r="C28" s="44"/>
      <c r="D28" s="50">
        <v>-0.36</v>
      </c>
      <c r="E28" s="50">
        <v>1.99</v>
      </c>
      <c r="F28" s="50">
        <v>1.58</v>
      </c>
      <c r="G28" s="50">
        <f>F28</f>
        <v>1.58</v>
      </c>
      <c r="H28" s="100">
        <f t="shared" ref="H28:H30" si="6">F28-E28-G28+D28+F28</f>
        <v>-0.77</v>
      </c>
    </row>
    <row r="29" spans="1:10" ht="15" customHeight="1" x14ac:dyDescent="0.25">
      <c r="A29" s="146" t="s">
        <v>120</v>
      </c>
      <c r="B29" s="147"/>
      <c r="C29" s="44"/>
      <c r="D29" s="50">
        <v>-0.85</v>
      </c>
      <c r="E29" s="50">
        <v>4.57</v>
      </c>
      <c r="F29" s="50">
        <v>3.66</v>
      </c>
      <c r="G29" s="50">
        <f t="shared" ref="G29:G30" si="7">F29</f>
        <v>3.66</v>
      </c>
      <c r="H29" s="100">
        <f t="shared" si="6"/>
        <v>-1.7599999999999998</v>
      </c>
    </row>
    <row r="30" spans="1:10" ht="15" customHeight="1" x14ac:dyDescent="0.25">
      <c r="A30" s="146" t="s">
        <v>118</v>
      </c>
      <c r="B30" s="147"/>
      <c r="C30" s="44"/>
      <c r="D30" s="50">
        <v>-0.17</v>
      </c>
      <c r="E30" s="50">
        <v>1.01</v>
      </c>
      <c r="F30" s="50">
        <v>0.8</v>
      </c>
      <c r="G30" s="50">
        <f t="shared" si="7"/>
        <v>0.8</v>
      </c>
      <c r="H30" s="100">
        <f t="shared" si="6"/>
        <v>-0.37999999999999989</v>
      </c>
    </row>
    <row r="31" spans="1:10" ht="18" customHeight="1" x14ac:dyDescent="0.25">
      <c r="A31" s="124" t="s">
        <v>109</v>
      </c>
      <c r="B31" s="125"/>
      <c r="C31" s="7"/>
      <c r="D31" s="7"/>
      <c r="E31" s="70">
        <f>E8+E22+E26</f>
        <v>143.10999999999999</v>
      </c>
      <c r="F31" s="70">
        <f t="shared" ref="F31:G31" si="8">F8+F22+F26</f>
        <v>117.11</v>
      </c>
      <c r="G31" s="70">
        <f t="shared" si="8"/>
        <v>91.550000000000011</v>
      </c>
      <c r="H31" s="7"/>
    </row>
    <row r="32" spans="1:10" ht="16.5" customHeight="1" x14ac:dyDescent="0.25">
      <c r="A32" s="126" t="s">
        <v>110</v>
      </c>
      <c r="B32" s="132"/>
      <c r="C32" s="30"/>
      <c r="D32" s="30">
        <f>D4</f>
        <v>18.079999999999998</v>
      </c>
      <c r="E32" s="32"/>
      <c r="F32" s="32"/>
      <c r="G32" s="30"/>
      <c r="H32" s="51">
        <f>F31-E31+D32+F31-G31</f>
        <v>17.64</v>
      </c>
    </row>
    <row r="33" spans="1:10" ht="22.5" customHeight="1" x14ac:dyDescent="0.25">
      <c r="A33" s="126" t="s">
        <v>127</v>
      </c>
      <c r="B33" s="126"/>
      <c r="C33" s="92"/>
      <c r="D33" s="92"/>
      <c r="E33" s="75"/>
      <c r="F33" s="89"/>
      <c r="G33" s="89"/>
      <c r="H33" s="75">
        <f>H34+H35</f>
        <v>17.640000000000015</v>
      </c>
    </row>
    <row r="34" spans="1:10" ht="23.25" customHeight="1" x14ac:dyDescent="0.25">
      <c r="A34" s="93" t="s">
        <v>111</v>
      </c>
      <c r="B34" s="93"/>
      <c r="C34" s="92"/>
      <c r="D34" s="92"/>
      <c r="E34" s="75"/>
      <c r="F34" s="89"/>
      <c r="G34" s="89"/>
      <c r="H34" s="75">
        <f>H23</f>
        <v>55.387999999999998</v>
      </c>
    </row>
    <row r="35" spans="1:10" ht="23.25" customHeight="1" x14ac:dyDescent="0.25">
      <c r="A35" s="94" t="s">
        <v>112</v>
      </c>
      <c r="B35" s="95"/>
      <c r="C35" s="92"/>
      <c r="D35" s="92"/>
      <c r="E35" s="75"/>
      <c r="F35" s="89"/>
      <c r="G35" s="89"/>
      <c r="H35" s="75">
        <f>H8+H26+H24</f>
        <v>-37.747999999999983</v>
      </c>
    </row>
    <row r="36" spans="1:10" s="3" customFormat="1" x14ac:dyDescent="0.25">
      <c r="A36" s="87"/>
      <c r="B36" s="88"/>
      <c r="C36" s="89"/>
      <c r="D36" s="32"/>
      <c r="E36" s="89"/>
      <c r="F36" s="89"/>
      <c r="G36" s="90"/>
      <c r="H36" s="75"/>
      <c r="I36" s="91"/>
      <c r="J36" s="91"/>
    </row>
    <row r="37" spans="1:10" ht="25.5" customHeight="1" x14ac:dyDescent="0.25">
      <c r="A37" s="144"/>
      <c r="B37" s="145"/>
      <c r="C37" s="145"/>
      <c r="D37" s="145"/>
      <c r="E37" s="145"/>
      <c r="F37" s="145"/>
      <c r="G37" s="145"/>
      <c r="H37" s="145"/>
    </row>
    <row r="38" spans="1:10" ht="24" customHeight="1" x14ac:dyDescent="0.25">
      <c r="A38" s="21" t="s">
        <v>128</v>
      </c>
      <c r="D38" s="23"/>
      <c r="E38" s="23"/>
      <c r="F38" s="23"/>
      <c r="G38" s="46"/>
    </row>
    <row r="39" spans="1:10" x14ac:dyDescent="0.25">
      <c r="A39" s="127" t="s">
        <v>46</v>
      </c>
      <c r="B39" s="121"/>
      <c r="C39" s="121"/>
      <c r="D39" s="107"/>
      <c r="E39" s="33" t="s">
        <v>47</v>
      </c>
      <c r="F39" s="33" t="s">
        <v>48</v>
      </c>
      <c r="G39" s="33" t="s">
        <v>114</v>
      </c>
    </row>
    <row r="40" spans="1:10" x14ac:dyDescent="0.25">
      <c r="A40" s="127" t="s">
        <v>63</v>
      </c>
      <c r="B40" s="121"/>
      <c r="C40" s="121"/>
      <c r="D40" s="107"/>
      <c r="E40" s="34"/>
      <c r="F40" s="33"/>
      <c r="G40" s="35"/>
    </row>
    <row r="41" spans="1:10" s="4" customFormat="1" x14ac:dyDescent="0.25">
      <c r="A41" s="142"/>
      <c r="B41" s="143"/>
      <c r="C41" s="143"/>
      <c r="D41" s="123"/>
      <c r="E41" s="76"/>
      <c r="F41" s="47"/>
      <c r="G41" s="77"/>
    </row>
    <row r="42" spans="1:10" x14ac:dyDescent="0.25">
      <c r="A42" s="55"/>
      <c r="B42" s="56"/>
      <c r="C42" s="56"/>
      <c r="D42" s="56"/>
      <c r="E42" s="57"/>
      <c r="F42" s="52"/>
      <c r="G42" s="58"/>
    </row>
    <row r="43" spans="1:10" x14ac:dyDescent="0.25">
      <c r="A43" s="21" t="s">
        <v>40</v>
      </c>
      <c r="D43" s="23"/>
      <c r="E43" s="23"/>
      <c r="F43" s="23"/>
      <c r="G43" s="46"/>
    </row>
    <row r="44" spans="1:10" x14ac:dyDescent="0.25">
      <c r="A44" s="21" t="s">
        <v>65</v>
      </c>
      <c r="D44" s="23"/>
      <c r="E44" s="23"/>
      <c r="F44" s="23"/>
      <c r="G44" s="46"/>
    </row>
    <row r="45" spans="1:10" ht="23.25" customHeight="1" x14ac:dyDescent="0.25">
      <c r="A45" s="127" t="s">
        <v>50</v>
      </c>
      <c r="B45" s="121"/>
      <c r="C45" s="121"/>
      <c r="D45" s="121"/>
      <c r="E45" s="107"/>
      <c r="F45" s="37" t="s">
        <v>48</v>
      </c>
      <c r="G45" s="36" t="s">
        <v>49</v>
      </c>
    </row>
    <row r="46" spans="1:10" x14ac:dyDescent="0.25">
      <c r="A46" s="127" t="s">
        <v>63</v>
      </c>
      <c r="B46" s="121"/>
      <c r="C46" s="121"/>
      <c r="D46" s="121"/>
      <c r="E46" s="107"/>
      <c r="F46" s="33"/>
      <c r="G46" s="33">
        <v>0</v>
      </c>
    </row>
    <row r="47" spans="1:10" x14ac:dyDescent="0.25">
      <c r="A47" s="23"/>
      <c r="D47" s="23"/>
      <c r="E47" s="23"/>
      <c r="F47" s="23"/>
      <c r="G47" s="46"/>
    </row>
    <row r="48" spans="1:10" x14ac:dyDescent="0.25">
      <c r="A48" s="23"/>
      <c r="B48" s="82"/>
      <c r="C48" s="82"/>
      <c r="D48" s="23"/>
      <c r="E48" s="23"/>
      <c r="F48" s="23"/>
      <c r="G48" s="46"/>
    </row>
    <row r="49" spans="1:7" x14ac:dyDescent="0.25">
      <c r="A49" s="23"/>
      <c r="B49" s="82"/>
      <c r="C49" s="82"/>
      <c r="D49" s="23"/>
      <c r="E49" s="23"/>
      <c r="F49" s="23"/>
      <c r="G49" s="46"/>
    </row>
    <row r="50" spans="1:7" x14ac:dyDescent="0.25">
      <c r="A50" s="21" t="s">
        <v>66</v>
      </c>
      <c r="D50" s="23"/>
      <c r="E50" s="23"/>
      <c r="F50" s="23"/>
      <c r="G50" s="46"/>
    </row>
    <row r="51" spans="1:7" x14ac:dyDescent="0.25">
      <c r="A51" s="133" t="s">
        <v>67</v>
      </c>
      <c r="B51" s="107"/>
      <c r="C51" s="141" t="s">
        <v>68</v>
      </c>
      <c r="D51" s="107"/>
      <c r="E51" s="47" t="s">
        <v>69</v>
      </c>
      <c r="F51" s="47" t="s">
        <v>70</v>
      </c>
      <c r="G51" s="47" t="s">
        <v>71</v>
      </c>
    </row>
    <row r="52" spans="1:7" x14ac:dyDescent="0.25">
      <c r="A52" s="127" t="s">
        <v>82</v>
      </c>
      <c r="B52" s="129"/>
      <c r="C52" s="130" t="s">
        <v>63</v>
      </c>
      <c r="D52" s="131"/>
      <c r="E52" s="33" t="s">
        <v>63</v>
      </c>
      <c r="F52" s="33" t="s">
        <v>63</v>
      </c>
      <c r="G52" s="33" t="s">
        <v>63</v>
      </c>
    </row>
    <row r="53" spans="1:7" x14ac:dyDescent="0.25">
      <c r="A53" s="52"/>
      <c r="B53" s="53"/>
      <c r="C53" s="28"/>
      <c r="D53" s="54"/>
      <c r="E53" s="52"/>
      <c r="F53" s="52"/>
      <c r="G53" s="52"/>
    </row>
    <row r="54" spans="1:7" ht="21" customHeight="1" x14ac:dyDescent="0.25">
      <c r="C54" s="49"/>
    </row>
    <row r="55" spans="1:7" x14ac:dyDescent="0.25">
      <c r="A55" s="4" t="s">
        <v>104</v>
      </c>
      <c r="B55" s="63"/>
      <c r="C55" s="78"/>
      <c r="E55" s="38"/>
      <c r="F55" s="79"/>
    </row>
    <row r="56" spans="1:7" x14ac:dyDescent="0.25">
      <c r="A56" s="21" t="s">
        <v>129</v>
      </c>
      <c r="B56" s="80"/>
      <c r="C56" s="81"/>
      <c r="D56" s="21"/>
      <c r="E56" s="38"/>
      <c r="F56" s="79"/>
    </row>
    <row r="57" spans="1:7" ht="63" customHeight="1" x14ac:dyDescent="0.25">
      <c r="A57" s="128" t="s">
        <v>130</v>
      </c>
      <c r="B57" s="128"/>
      <c r="C57" s="128"/>
      <c r="D57" s="128"/>
      <c r="E57" s="128"/>
      <c r="F57" s="128"/>
      <c r="G57" s="128"/>
    </row>
    <row r="58" spans="1:7" ht="39" customHeight="1" x14ac:dyDescent="0.25">
      <c r="B58" s="63"/>
      <c r="C58" s="63"/>
    </row>
    <row r="59" spans="1:7" x14ac:dyDescent="0.25">
      <c r="A59" s="23" t="s">
        <v>77</v>
      </c>
      <c r="B59" s="46"/>
      <c r="C59" s="46"/>
      <c r="D59" s="23"/>
      <c r="E59" s="23" t="s">
        <v>80</v>
      </c>
      <c r="F59" s="23"/>
    </row>
    <row r="60" spans="1:7" x14ac:dyDescent="0.25">
      <c r="A60" s="23" t="s">
        <v>78</v>
      </c>
      <c r="B60" s="46"/>
      <c r="C60" s="46"/>
      <c r="D60" s="23"/>
      <c r="E60" s="23"/>
      <c r="F60" s="23"/>
    </row>
    <row r="61" spans="1:7" x14ac:dyDescent="0.25">
      <c r="A61" s="23" t="s">
        <v>79</v>
      </c>
      <c r="B61" s="46"/>
      <c r="C61" s="46"/>
      <c r="D61" s="23"/>
      <c r="E61" s="23"/>
      <c r="F61" s="23"/>
    </row>
    <row r="62" spans="1:7" x14ac:dyDescent="0.25">
      <c r="A62" s="23"/>
      <c r="B62" s="46"/>
      <c r="C62" s="46"/>
      <c r="D62" s="23"/>
      <c r="E62" s="23"/>
      <c r="F62" s="23"/>
    </row>
    <row r="63" spans="1:7" x14ac:dyDescent="0.25">
      <c r="A63" s="23"/>
      <c r="B63" s="46"/>
      <c r="C63" s="46"/>
      <c r="D63" s="23"/>
      <c r="E63" s="23"/>
      <c r="F63" s="23"/>
    </row>
    <row r="64" spans="1:7" x14ac:dyDescent="0.25">
      <c r="A64" s="23"/>
      <c r="B64" s="46"/>
      <c r="C64" s="46"/>
      <c r="D64" s="23"/>
      <c r="E64" s="23"/>
      <c r="F64" s="23"/>
    </row>
    <row r="65" spans="1:3" x14ac:dyDescent="0.25">
      <c r="A65" s="48" t="s">
        <v>72</v>
      </c>
    </row>
    <row r="66" spans="1:3" x14ac:dyDescent="0.25">
      <c r="A66" s="118" t="s">
        <v>73</v>
      </c>
      <c r="B66" s="118"/>
      <c r="C66" s="31" t="s">
        <v>23</v>
      </c>
    </row>
    <row r="67" spans="1:3" x14ac:dyDescent="0.25">
      <c r="A67" s="118" t="s">
        <v>74</v>
      </c>
      <c r="B67" s="118"/>
      <c r="C67" s="31" t="s">
        <v>76</v>
      </c>
    </row>
    <row r="68" spans="1:3" x14ac:dyDescent="0.25">
      <c r="A68" s="118" t="s">
        <v>75</v>
      </c>
      <c r="B68" s="119"/>
      <c r="C68" s="31" t="s">
        <v>131</v>
      </c>
    </row>
  </sheetData>
  <mergeCells count="34">
    <mergeCell ref="C51:D51"/>
    <mergeCell ref="A14:B14"/>
    <mergeCell ref="A15:B15"/>
    <mergeCell ref="A17:B17"/>
    <mergeCell ref="A41:D41"/>
    <mergeCell ref="A45:E45"/>
    <mergeCell ref="A37:H37"/>
    <mergeCell ref="A26:B26"/>
    <mergeCell ref="A28:B28"/>
    <mergeCell ref="A29:B29"/>
    <mergeCell ref="A30:B30"/>
    <mergeCell ref="A3:B3"/>
    <mergeCell ref="A8:B8"/>
    <mergeCell ref="A10:B10"/>
    <mergeCell ref="A11:H11"/>
    <mergeCell ref="A12:B12"/>
    <mergeCell ref="A4:B4"/>
    <mergeCell ref="A7:H7"/>
    <mergeCell ref="A67:B67"/>
    <mergeCell ref="A68:B68"/>
    <mergeCell ref="A20:B20"/>
    <mergeCell ref="A22:B22"/>
    <mergeCell ref="A24:B24"/>
    <mergeCell ref="A31:B31"/>
    <mergeCell ref="A33:B33"/>
    <mergeCell ref="A66:B66"/>
    <mergeCell ref="A40:D40"/>
    <mergeCell ref="A39:D39"/>
    <mergeCell ref="A57:G57"/>
    <mergeCell ref="A52:B52"/>
    <mergeCell ref="C52:D52"/>
    <mergeCell ref="A32:B32"/>
    <mergeCell ref="A46:E46"/>
    <mergeCell ref="A51:B5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2018-01-31T02:17:27Z</cp:lastPrinted>
  <dcterms:created xsi:type="dcterms:W3CDTF">2013-02-18T04:38:06Z</dcterms:created>
  <dcterms:modified xsi:type="dcterms:W3CDTF">2020-03-19T01:27:55Z</dcterms:modified>
</cp:coreProperties>
</file>