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5" i="8" l="1"/>
  <c r="H34" i="8"/>
  <c r="H33" i="8"/>
  <c r="H32" i="8"/>
  <c r="E30" i="8"/>
  <c r="F30" i="8"/>
  <c r="H30" i="8"/>
  <c r="F28" i="8"/>
  <c r="E28" i="8"/>
  <c r="F27" i="8"/>
  <c r="E27" i="8"/>
  <c r="F9" i="8"/>
  <c r="F11" i="8"/>
  <c r="E9" i="8"/>
  <c r="E11" i="8"/>
  <c r="F10" i="8"/>
  <c r="E10" i="8"/>
  <c r="G24" i="8"/>
  <c r="G23" i="8"/>
  <c r="G21" i="8"/>
  <c r="G20" i="8"/>
  <c r="G18" i="8"/>
  <c r="G17" i="8"/>
  <c r="G15" i="8"/>
  <c r="G14" i="8"/>
  <c r="F24" i="8"/>
  <c r="E24" i="8"/>
  <c r="F23" i="8"/>
  <c r="E23" i="8"/>
  <c r="F21" i="8"/>
  <c r="E21" i="8"/>
  <c r="F20" i="8"/>
  <c r="E20" i="8"/>
  <c r="F18" i="8"/>
  <c r="E18" i="8"/>
  <c r="F17" i="8"/>
  <c r="E17" i="8"/>
  <c r="F15" i="8"/>
  <c r="E15" i="8"/>
  <c r="C9" i="8"/>
  <c r="H9" i="8"/>
  <c r="H27" i="8"/>
  <c r="H40" i="8"/>
  <c r="G26" i="8"/>
  <c r="G9" i="8"/>
  <c r="G10" i="8"/>
  <c r="F36" i="8"/>
  <c r="E36" i="8"/>
  <c r="H28" i="8"/>
  <c r="H39" i="8"/>
  <c r="H38" i="8"/>
  <c r="F14" i="8"/>
  <c r="E14" i="8"/>
  <c r="D15" i="8"/>
  <c r="D14" i="8"/>
  <c r="D11" i="8"/>
  <c r="D10" i="8"/>
  <c r="C28" i="8"/>
  <c r="C27" i="8"/>
  <c r="D24" i="8"/>
  <c r="H24" i="8"/>
  <c r="H23" i="8"/>
  <c r="H22" i="8"/>
  <c r="H21" i="8"/>
  <c r="H20" i="8"/>
  <c r="H19" i="8"/>
  <c r="H16" i="8"/>
  <c r="H15" i="8"/>
  <c r="H14" i="8"/>
  <c r="H13" i="8"/>
  <c r="H11" i="8"/>
  <c r="H10" i="8"/>
  <c r="C24" i="8"/>
  <c r="C23" i="8"/>
  <c r="C21" i="8"/>
  <c r="C20" i="8"/>
  <c r="C18" i="8"/>
  <c r="C17" i="8"/>
  <c r="C15" i="8"/>
  <c r="C14" i="8"/>
  <c r="C11" i="8"/>
  <c r="C10" i="8"/>
  <c r="H18" i="8"/>
  <c r="D17" i="8"/>
  <c r="H17" i="8"/>
  <c r="G36" i="8"/>
  <c r="H37" i="8"/>
  <c r="H26" i="8"/>
</calcChain>
</file>

<file path=xl/sharedStrings.xml><?xml version="1.0" encoding="utf-8"?>
<sst xmlns="http://schemas.openxmlformats.org/spreadsheetml/2006/main" count="168" uniqueCount="139">
  <si>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</si>
  <si>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</si>
  <si>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</si>
  <si>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</si>
  <si>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</si>
  <si>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</si>
  <si>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</si>
  <si>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</si>
  <si>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</si>
  <si>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</si>
  <si>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</si>
  <si>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</si>
  <si>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</si>
  <si>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</si>
  <si>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</si>
  <si>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</si>
  <si>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</si>
  <si>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</si>
  <si>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</si>
  <si>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</si>
  <si>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</si>
  <si>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</si>
  <si>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</si>
  <si>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</si>
  <si>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</si>
  <si>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</si>
  <si>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</si>
  <si>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</si>
  <si>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</si>
  <si>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</si>
  <si>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</si>
  <si>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</si>
  <si>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</si>
  <si>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</si>
  <si>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</si>
  <si>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</si>
  <si>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</si>
  <si>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</si>
  <si>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</si>
  <si>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</si>
  <si>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</si>
  <si>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</si>
  <si>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</si>
  <si>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</si>
  <si>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</si>
  <si>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</si>
  <si>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</si>
  <si>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</si>
  <si>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</si>
  <si>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</si>
  <si>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</si>
  <si>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</si>
  <si>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</si>
  <si>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</si>
  <si>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</si>
  <si>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</si>
  <si>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</si>
  <si>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</si>
  <si>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</si>
  <si>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</si>
  <si>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</si>
  <si>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</si>
  <si>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</si>
  <si>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</si>
  <si>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</si>
  <si>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</si>
  <si>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пер-к Академический, 2</t>
  </si>
  <si>
    <t>Договор управления</t>
  </si>
  <si>
    <t>01.11.2012г.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</si>
  <si>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</si>
  <si>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</si>
  <si>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</si>
  <si>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</si>
  <si>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</si>
  <si>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</si>
  <si>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</si>
  <si>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</si>
  <si>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</si>
  <si>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</si>
  <si>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</si>
  <si>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</si>
  <si>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</si>
  <si>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>1.4 Вывоз и утилизация ТБО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</si>
  <si>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</si>
  <si>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</si>
  <si>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</si>
  <si>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</si>
  <si>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</si>
  <si>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</si>
  <si>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</si>
  <si>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</si>
  <si>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</si>
  <si>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</si>
  <si>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</si>
  <si>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</si>
  <si>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</si>
  <si>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</si>
  <si>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</si>
  <si>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</si>
  <si>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</si>
  <si>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</si>
  <si>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</si>
  <si>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</si>
  <si>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</si>
  <si>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</si>
  <si>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Толстого, 25</t>
  </si>
  <si>
    <t>2-673-747</t>
  </si>
  <si>
    <t>№ 2  ул. Академический переулок</t>
  </si>
  <si>
    <t>ООО " Чистый двор"</t>
  </si>
  <si>
    <t>534,6 м2</t>
  </si>
  <si>
    <t>Часть 4</t>
  </si>
  <si>
    <t>ул. Тунгусская, 8</t>
  </si>
  <si>
    <t>ООО "Стройцентрприм"</t>
  </si>
  <si>
    <t>Количество проживающих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</si>
  <si>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</si>
  <si>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</si>
  <si>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</si>
  <si>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</si>
  <si>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</si>
  <si>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</si>
  <si>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</si>
  <si>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</si>
  <si>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всего: 117,2 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</si>
  <si>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</si>
  <si>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</si>
  <si>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</si>
  <si>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</si>
  <si>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</si>
  <si>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</si>
  <si>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Отчет ООО "Управляющей компании Ленинского района"  за период     2018 г.       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</si>
  <si>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</si>
  <si>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</si>
  <si>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</si>
  <si>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</si>
  <si>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</si>
  <si>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2. Перечень работ, выполненных по статье " текущий ремонт"  в 2018 году.</t>
  </si>
  <si>
    <t>План по статье "текущий ремонт" на 2019 год</t>
  </si>
  <si>
    <t>В связи с задолженностью по статье "текущий ремонт" планов на 2019 год нет. Необходимые работы возможно производить за счет дополнительного сбора средств на основании  решения общего собрания собственников. Предложение Управляющей компании - ремонт системы электроснабжения.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</si>
  <si>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92/01 от 21.01.2019 года.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</si>
</sst>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/>
    <xf numFmtId="0" fontId="18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2" fontId="3" fillId="2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5" xfId="0" applyBorder="1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2" fillId="0" borderId="0" xfId="0" applyFont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ht="21.75" customHeight="1" x14ac:dyDescent="0.25">
      <c r="A1" s="98" t="s">
        <v>129</v>
      </c>
      <c r="B1" s="99"/>
      <c r="C1" s="99"/>
      <c r="D1" s="99"/>
    </row>
    <row r="2" spans="1:4" ht="15" customHeight="1" x14ac:dyDescent="0.25">
      <c r="A2" s="1" t="s">
        <v>44</v>
      </c>
      <c r="C2" s="3"/>
    </row>
    <row r="3" spans="1:4" ht="15.75" x14ac:dyDescent="0.25">
      <c r="B3" s="3" t="s">
        <v>9</v>
      </c>
      <c r="C3" s="23" t="s">
        <v>107</v>
      </c>
    </row>
    <row r="4" spans="1:4" ht="14.25" customHeight="1" x14ac:dyDescent="0.25">
      <c r="A4" s="21" t="s">
        <v>138</v>
      </c>
      <c r="C4" s="3"/>
    </row>
    <row r="5" spans="1:4" ht="15" customHeight="1" x14ac:dyDescent="0.25">
      <c r="A5" s="3" t="s">
        <v>7</v>
      </c>
      <c r="C5" s="3"/>
    </row>
    <row r="6" spans="1:4" s="22" customFormat="1" ht="12.75" customHeight="1" x14ac:dyDescent="0.25">
      <c r="A6" s="3" t="s">
        <v>45</v>
      </c>
      <c r="C6" s="20"/>
    </row>
    <row r="7" spans="1:4" s="22" customFormat="1" ht="12.75" customHeight="1" x14ac:dyDescent="0.25">
      <c r="A7" s="4"/>
      <c r="B7"/>
      <c r="C7"/>
      <c r="D7"/>
    </row>
    <row r="8" spans="1:4" s="2" customFormat="1" ht="15" customHeight="1" x14ac:dyDescent="0.25">
      <c r="A8" s="12" t="s">
        <v>0</v>
      </c>
      <c r="B8" s="13" t="s">
        <v>8</v>
      </c>
      <c r="C8" s="26" t="s">
        <v>42</v>
      </c>
      <c r="D8" s="9"/>
    </row>
    <row r="9" spans="1:4" s="2" customFormat="1" ht="12" customHeight="1" x14ac:dyDescent="0.25">
      <c r="A9" s="12" t="s">
        <v>1</v>
      </c>
      <c r="B9" s="13" t="s">
        <v>10</v>
      </c>
      <c r="C9" s="100" t="s">
        <v>11</v>
      </c>
      <c r="D9" s="101"/>
    </row>
    <row r="10" spans="1:4" s="2" customFormat="1" ht="24" customHeight="1" x14ac:dyDescent="0.25">
      <c r="A10" s="12" t="s">
        <v>2</v>
      </c>
      <c r="B10" s="14" t="s">
        <v>89</v>
      </c>
      <c r="C10" s="102" t="s">
        <v>87</v>
      </c>
      <c r="D10" s="103"/>
    </row>
    <row r="11" spans="1:4" s="2" customFormat="1" ht="15" customHeight="1" x14ac:dyDescent="0.25">
      <c r="A11" s="12" t="s">
        <v>3</v>
      </c>
      <c r="B11" s="13" t="s">
        <v>12</v>
      </c>
      <c r="C11" s="100" t="s">
        <v>13</v>
      </c>
      <c r="D11" s="101"/>
    </row>
    <row r="12" spans="1:4" s="2" customFormat="1" ht="21.75" customHeight="1" x14ac:dyDescent="0.25">
      <c r="A12" s="107">
        <v>5</v>
      </c>
      <c r="B12" s="107" t="s">
        <v>90</v>
      </c>
      <c r="C12" s="62" t="s">
        <v>91</v>
      </c>
      <c r="D12" s="63" t="s">
        <v>92</v>
      </c>
    </row>
    <row r="13" spans="1:4" s="2" customFormat="1" ht="14.25" customHeight="1" x14ac:dyDescent="0.25">
      <c r="A13" s="107"/>
      <c r="B13" s="107"/>
      <c r="C13" s="62" t="s">
        <v>93</v>
      </c>
      <c r="D13" s="63" t="s">
        <v>94</v>
      </c>
    </row>
    <row r="14" spans="1:4" s="2" customFormat="1" x14ac:dyDescent="0.25">
      <c r="A14" s="107"/>
      <c r="B14" s="107"/>
      <c r="C14" s="62" t="s">
        <v>95</v>
      </c>
      <c r="D14" s="63" t="s">
        <v>96</v>
      </c>
    </row>
    <row r="15" spans="1:4" s="2" customFormat="1" ht="16.5" customHeight="1" x14ac:dyDescent="0.25">
      <c r="A15" s="107"/>
      <c r="B15" s="107"/>
      <c r="C15" s="62" t="s">
        <v>97</v>
      </c>
      <c r="D15" s="63" t="s">
        <v>98</v>
      </c>
    </row>
    <row r="16" spans="1:4" s="2" customFormat="1" ht="16.5" customHeight="1" x14ac:dyDescent="0.25">
      <c r="A16" s="107"/>
      <c r="B16" s="107"/>
      <c r="C16" s="62" t="s">
        <v>99</v>
      </c>
      <c r="D16" s="63" t="s">
        <v>100</v>
      </c>
    </row>
    <row r="17" spans="1:4" s="4" customFormat="1" ht="15.75" customHeight="1" x14ac:dyDescent="0.25">
      <c r="A17" s="107"/>
      <c r="B17" s="107"/>
      <c r="C17" s="62" t="s">
        <v>101</v>
      </c>
      <c r="D17" s="63" t="s">
        <v>102</v>
      </c>
    </row>
    <row r="18" spans="1:4" s="4" customFormat="1" ht="15.75" customHeight="1" x14ac:dyDescent="0.25">
      <c r="A18" s="107"/>
      <c r="B18" s="107"/>
      <c r="C18" s="64" t="s">
        <v>103</v>
      </c>
      <c r="D18" s="63" t="s">
        <v>104</v>
      </c>
    </row>
    <row r="19" spans="1:4" ht="21.75" customHeight="1" x14ac:dyDescent="0.25">
      <c r="A19" s="12" t="s">
        <v>4</v>
      </c>
      <c r="B19" s="13" t="s">
        <v>14</v>
      </c>
      <c r="C19" s="108" t="s">
        <v>88</v>
      </c>
      <c r="D19" s="109"/>
    </row>
    <row r="20" spans="1:4" s="4" customFormat="1" ht="16.5" customHeight="1" x14ac:dyDescent="0.25">
      <c r="A20" s="12" t="s">
        <v>5</v>
      </c>
      <c r="B20" s="13" t="s">
        <v>15</v>
      </c>
      <c r="C20" s="110" t="s">
        <v>48</v>
      </c>
      <c r="D20" s="111"/>
    </row>
    <row r="21" spans="1:4" s="4" customFormat="1" ht="15" customHeight="1" x14ac:dyDescent="0.25">
      <c r="A21" s="12" t="s">
        <v>6</v>
      </c>
      <c r="B21" s="13" t="s">
        <v>16</v>
      </c>
      <c r="C21" s="102" t="s">
        <v>17</v>
      </c>
      <c r="D21" s="11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7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5"/>
      <c r="B25" s="17" t="s">
        <v>19</v>
      </c>
      <c r="C25" s="6" t="s">
        <v>20</v>
      </c>
      <c r="D25" s="8" t="s">
        <v>21</v>
      </c>
    </row>
    <row r="26" spans="1:4" ht="32.25" customHeight="1" x14ac:dyDescent="0.25">
      <c r="A26" s="113" t="s">
        <v>24</v>
      </c>
      <c r="B26" s="114"/>
      <c r="C26" s="114"/>
      <c r="D26" s="115"/>
    </row>
    <row r="27" spans="1:4" ht="12" customHeight="1" x14ac:dyDescent="0.25">
      <c r="A27" s="58"/>
      <c r="B27" s="59"/>
      <c r="C27" s="59"/>
      <c r="D27" s="60"/>
    </row>
    <row r="28" spans="1:4" x14ac:dyDescent="0.25">
      <c r="A28" s="6">
        <v>1</v>
      </c>
      <c r="B28" s="5" t="s">
        <v>108</v>
      </c>
      <c r="C28" s="5" t="s">
        <v>22</v>
      </c>
      <c r="D28" s="5" t="s">
        <v>23</v>
      </c>
    </row>
    <row r="29" spans="1:4" ht="14.25" customHeight="1" x14ac:dyDescent="0.25">
      <c r="A29" s="19" t="s">
        <v>25</v>
      </c>
      <c r="B29" s="18"/>
      <c r="C29" s="18"/>
      <c r="D29" s="18"/>
    </row>
    <row r="30" spans="1:4" ht="13.5" customHeight="1" x14ac:dyDescent="0.25">
      <c r="A30" s="6">
        <v>1</v>
      </c>
      <c r="B30" s="5" t="s">
        <v>112</v>
      </c>
      <c r="C30" s="5" t="s">
        <v>105</v>
      </c>
      <c r="D30" s="5" t="s">
        <v>106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6">
        <v>1</v>
      </c>
      <c r="B33" s="5" t="s">
        <v>130</v>
      </c>
      <c r="C33" s="5" t="s">
        <v>111</v>
      </c>
      <c r="D33" s="5" t="s">
        <v>26</v>
      </c>
    </row>
    <row r="34" spans="1:4" x14ac:dyDescent="0.25">
      <c r="A34" s="19" t="s">
        <v>27</v>
      </c>
      <c r="B34" s="18"/>
      <c r="C34" s="18"/>
      <c r="D34" s="18"/>
    </row>
    <row r="35" spans="1:4" x14ac:dyDescent="0.25">
      <c r="A35" s="6">
        <v>1</v>
      </c>
      <c r="B35" s="5" t="s">
        <v>28</v>
      </c>
      <c r="C35" s="5" t="s">
        <v>22</v>
      </c>
      <c r="D35" s="5" t="s">
        <v>23</v>
      </c>
    </row>
    <row r="36" spans="1:4" ht="15" customHeight="1" x14ac:dyDescent="0.25">
      <c r="A36" s="27"/>
      <c r="B36" s="11"/>
      <c r="C36" s="11"/>
      <c r="D36" s="11"/>
    </row>
    <row r="37" spans="1:4" x14ac:dyDescent="0.25">
      <c r="A37" s="3" t="s">
        <v>43</v>
      </c>
      <c r="B37" s="18"/>
      <c r="C37" s="18"/>
      <c r="D37" s="18"/>
    </row>
    <row r="38" spans="1:4" x14ac:dyDescent="0.25">
      <c r="A38" s="6">
        <v>1</v>
      </c>
      <c r="B38" s="5" t="s">
        <v>29</v>
      </c>
      <c r="C38" s="104">
        <v>1960</v>
      </c>
      <c r="D38" s="105"/>
    </row>
    <row r="39" spans="1:4" x14ac:dyDescent="0.25">
      <c r="A39" s="6">
        <v>2</v>
      </c>
      <c r="B39" s="5" t="s">
        <v>31</v>
      </c>
      <c r="C39" s="104">
        <v>3</v>
      </c>
      <c r="D39" s="105"/>
    </row>
    <row r="40" spans="1:4" ht="15" customHeight="1" x14ac:dyDescent="0.25">
      <c r="A40" s="6">
        <v>3</v>
      </c>
      <c r="B40" s="5" t="s">
        <v>32</v>
      </c>
      <c r="C40" s="104">
        <v>1</v>
      </c>
      <c r="D40" s="105"/>
    </row>
    <row r="41" spans="1:4" x14ac:dyDescent="0.25">
      <c r="A41" s="6">
        <v>4</v>
      </c>
      <c r="B41" s="5" t="s">
        <v>30</v>
      </c>
      <c r="C41" s="104" t="s">
        <v>65</v>
      </c>
      <c r="D41" s="105"/>
    </row>
    <row r="42" spans="1:4" x14ac:dyDescent="0.25">
      <c r="A42" s="6">
        <v>5</v>
      </c>
      <c r="B42" s="5" t="s">
        <v>33</v>
      </c>
      <c r="C42" s="104" t="s">
        <v>65</v>
      </c>
      <c r="D42" s="105"/>
    </row>
    <row r="43" spans="1:4" x14ac:dyDescent="0.25">
      <c r="A43" s="6">
        <v>6</v>
      </c>
      <c r="B43" s="5" t="s">
        <v>34</v>
      </c>
      <c r="C43" s="104" t="s">
        <v>109</v>
      </c>
      <c r="D43" s="105"/>
    </row>
    <row r="44" spans="1:4" ht="15" customHeight="1" x14ac:dyDescent="0.25">
      <c r="A44" s="6">
        <v>7</v>
      </c>
      <c r="B44" s="5" t="s">
        <v>35</v>
      </c>
      <c r="C44" s="104" t="s">
        <v>65</v>
      </c>
      <c r="D44" s="105"/>
    </row>
    <row r="45" spans="1:4" x14ac:dyDescent="0.25">
      <c r="A45" s="6">
        <v>8</v>
      </c>
      <c r="B45" s="5" t="s">
        <v>36</v>
      </c>
      <c r="C45" s="104" t="s">
        <v>122</v>
      </c>
      <c r="D45" s="105"/>
    </row>
    <row r="46" spans="1:4" x14ac:dyDescent="0.25">
      <c r="A46" s="6">
        <v>9</v>
      </c>
      <c r="B46" s="5" t="s">
        <v>113</v>
      </c>
      <c r="C46" s="104">
        <v>14</v>
      </c>
      <c r="D46" s="103"/>
    </row>
    <row r="47" spans="1:4" x14ac:dyDescent="0.25">
      <c r="A47" s="6">
        <v>10</v>
      </c>
      <c r="B47" s="5" t="s">
        <v>67</v>
      </c>
      <c r="C47" s="106" t="s">
        <v>68</v>
      </c>
      <c r="D47" s="105"/>
    </row>
    <row r="48" spans="1:4" ht="15" customHeight="1" x14ac:dyDescent="0.25">
      <c r="A48" s="3"/>
    </row>
    <row r="49" spans="1:4" x14ac:dyDescent="0.25">
      <c r="A49" s="3"/>
    </row>
    <row r="51" spans="1:4" x14ac:dyDescent="0.25">
      <c r="A51" s="65"/>
      <c r="B51" s="65"/>
      <c r="C51" s="57"/>
      <c r="D51" s="66"/>
    </row>
    <row r="52" spans="1:4" x14ac:dyDescent="0.25">
      <c r="A52" s="65"/>
      <c r="B52" s="65"/>
      <c r="C52" s="57"/>
      <c r="D52" s="66"/>
    </row>
    <row r="53" spans="1:4" x14ac:dyDescent="0.25">
      <c r="A53" s="65"/>
      <c r="B53" s="65"/>
      <c r="C53" s="57"/>
      <c r="D53" s="66"/>
    </row>
    <row r="54" spans="1:4" x14ac:dyDescent="0.25">
      <c r="A54" s="65"/>
      <c r="B54" s="65"/>
      <c r="C54" s="57"/>
      <c r="D54" s="66"/>
    </row>
    <row r="55" spans="1:4" x14ac:dyDescent="0.25">
      <c r="A55" s="65"/>
      <c r="B55" s="65"/>
      <c r="C55" s="56"/>
      <c r="D55" s="66"/>
    </row>
    <row r="56" spans="1:4" x14ac:dyDescent="0.25">
      <c r="A56" s="65"/>
      <c r="B56" s="65"/>
      <c r="C56" s="67"/>
      <c r="D56" s="66"/>
    </row>
  </sheetData>
  <mergeCells count="20">
    <mergeCell ref="C43:D43"/>
    <mergeCell ref="C44:D44"/>
    <mergeCell ref="C45:D45"/>
    <mergeCell ref="C47:D47"/>
    <mergeCell ref="A12:A18"/>
    <mergeCell ref="B12:B18"/>
    <mergeCell ref="C19:D19"/>
    <mergeCell ref="C20:D20"/>
    <mergeCell ref="C21:D21"/>
    <mergeCell ref="A26:D26"/>
    <mergeCell ref="C46:D46"/>
    <mergeCell ref="A1:D1"/>
    <mergeCell ref="C9:D9"/>
    <mergeCell ref="C10:D10"/>
    <mergeCell ref="C11:D11"/>
    <mergeCell ref="C42:D42"/>
    <mergeCell ref="C39:D39"/>
    <mergeCell ref="C40:D40"/>
    <mergeCell ref="C41:D41"/>
    <mergeCell ref="C38:D3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16" workbookViewId="0">
      <selection activeCell="I64" sqref="I64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9.42578125" customWidth="1"/>
    <col min="5" max="6" width="9" customWidth="1"/>
    <col min="7" max="7" width="9.28515625" style="36" customWidth="1"/>
    <col min="8" max="8" width="10.42578125" customWidth="1"/>
  </cols>
  <sheetData>
    <row r="1" spans="1:10" x14ac:dyDescent="0.25">
      <c r="A1" s="84" t="s">
        <v>114</v>
      </c>
      <c r="B1" s="85"/>
      <c r="C1" s="86"/>
      <c r="D1" s="86"/>
      <c r="E1" s="85"/>
      <c r="F1" s="85"/>
      <c r="G1" s="85"/>
      <c r="H1" s="85"/>
    </row>
    <row r="2" spans="1:10" s="54" customFormat="1" ht="12.75" customHeight="1" x14ac:dyDescent="0.25">
      <c r="A2" s="84" t="s">
        <v>131</v>
      </c>
      <c r="B2" s="85"/>
      <c r="C2" s="86"/>
      <c r="D2" s="86"/>
      <c r="E2" s="85"/>
      <c r="F2" s="85"/>
      <c r="G2" s="85"/>
      <c r="H2" s="85"/>
    </row>
    <row r="3" spans="1:10" ht="17.25" hidden="1" customHeight="1" x14ac:dyDescent="0.25">
      <c r="A3" s="116" t="s">
        <v>54</v>
      </c>
      <c r="B3" s="117"/>
      <c r="C3" s="87" t="s">
        <v>115</v>
      </c>
      <c r="D3" s="88" t="s">
        <v>55</v>
      </c>
      <c r="E3" s="88" t="s">
        <v>56</v>
      </c>
      <c r="F3" s="88" t="s">
        <v>57</v>
      </c>
      <c r="G3" s="89" t="s">
        <v>58</v>
      </c>
      <c r="H3" s="88" t="s">
        <v>59</v>
      </c>
    </row>
    <row r="4" spans="1:10" ht="24" customHeight="1" x14ac:dyDescent="0.25">
      <c r="A4" s="145" t="s">
        <v>132</v>
      </c>
      <c r="B4" s="146"/>
      <c r="C4" s="87"/>
      <c r="D4" s="88">
        <v>-409.25</v>
      </c>
      <c r="E4" s="88"/>
      <c r="F4" s="88"/>
      <c r="G4" s="89"/>
      <c r="H4" s="88"/>
    </row>
    <row r="5" spans="1:10" ht="20.25" customHeight="1" x14ac:dyDescent="0.25">
      <c r="A5" s="90" t="s">
        <v>116</v>
      </c>
      <c r="B5" s="91"/>
      <c r="C5" s="87"/>
      <c r="D5" s="88"/>
      <c r="E5" s="88"/>
      <c r="F5" s="88"/>
      <c r="G5" s="89"/>
      <c r="H5" s="88"/>
    </row>
    <row r="6" spans="1:10" ht="18.75" customHeight="1" x14ac:dyDescent="0.25">
      <c r="A6" s="90" t="s">
        <v>117</v>
      </c>
      <c r="B6" s="91"/>
      <c r="C6" s="87"/>
      <c r="D6" s="94"/>
      <c r="E6" s="88"/>
      <c r="F6" s="88"/>
      <c r="G6" s="89"/>
      <c r="H6" s="88"/>
    </row>
    <row r="7" spans="1:10" ht="18" customHeight="1" x14ac:dyDescent="0.25">
      <c r="A7" s="118" t="s">
        <v>133</v>
      </c>
      <c r="B7" s="119"/>
      <c r="C7" s="119"/>
      <c r="D7" s="119"/>
      <c r="E7" s="119"/>
      <c r="F7" s="119"/>
      <c r="G7" s="119"/>
      <c r="H7" s="120"/>
    </row>
    <row r="8" spans="1:10" ht="56.25" customHeight="1" x14ac:dyDescent="0.25">
      <c r="A8" s="121" t="s">
        <v>54</v>
      </c>
      <c r="B8" s="122"/>
      <c r="C8" s="37" t="s">
        <v>115</v>
      </c>
      <c r="D8" s="28" t="s">
        <v>55</v>
      </c>
      <c r="E8" s="28" t="s">
        <v>56</v>
      </c>
      <c r="F8" s="28" t="s">
        <v>57</v>
      </c>
      <c r="G8" s="38" t="s">
        <v>58</v>
      </c>
      <c r="H8" s="28" t="s">
        <v>59</v>
      </c>
    </row>
    <row r="9" spans="1:10" ht="17.25" customHeight="1" x14ac:dyDescent="0.25">
      <c r="A9" s="121" t="s">
        <v>60</v>
      </c>
      <c r="B9" s="141"/>
      <c r="C9" s="83">
        <f>C13+C16+C19+C22</f>
        <v>15.830000000000002</v>
      </c>
      <c r="D9" s="75">
        <v>-2.37</v>
      </c>
      <c r="E9" s="75">
        <f>E13+E16+E19+E22</f>
        <v>97.460000000000008</v>
      </c>
      <c r="F9" s="75">
        <f>F13+F16+F19+F22</f>
        <v>87.07</v>
      </c>
      <c r="G9" s="75">
        <f>G13+G16+G19+G22</f>
        <v>87.07</v>
      </c>
      <c r="H9" s="69">
        <f>F9-E9+D9</f>
        <v>-12.760000000000016</v>
      </c>
    </row>
    <row r="10" spans="1:10" x14ac:dyDescent="0.25">
      <c r="A10" s="39" t="s">
        <v>61</v>
      </c>
      <c r="B10" s="40"/>
      <c r="C10" s="42">
        <f>C9-C11</f>
        <v>14.247000000000002</v>
      </c>
      <c r="D10" s="49">
        <f>D9-D11</f>
        <v>-2.133</v>
      </c>
      <c r="E10" s="49">
        <f>E9-E11</f>
        <v>87.713999999999999</v>
      </c>
      <c r="F10" s="49">
        <f>F9-F11</f>
        <v>78.363</v>
      </c>
      <c r="G10" s="49">
        <f>G9-G11</f>
        <v>78.359999999999985</v>
      </c>
      <c r="H10" s="49">
        <f t="shared" ref="H10:H11" si="0">F10-E10+D10</f>
        <v>-11.483999999999998</v>
      </c>
    </row>
    <row r="11" spans="1:10" x14ac:dyDescent="0.25">
      <c r="A11" s="138" t="s">
        <v>62</v>
      </c>
      <c r="B11" s="137"/>
      <c r="C11" s="42">
        <f>C9*10%</f>
        <v>1.5830000000000002</v>
      </c>
      <c r="D11" s="49">
        <f>D9*10%</f>
        <v>-0.23700000000000002</v>
      </c>
      <c r="E11" s="49">
        <f>E9*10%</f>
        <v>9.7460000000000022</v>
      </c>
      <c r="F11" s="49">
        <f>F9*10%</f>
        <v>8.706999999999999</v>
      </c>
      <c r="G11" s="49">
        <v>8.7100000000000009</v>
      </c>
      <c r="H11" s="49">
        <f t="shared" si="0"/>
        <v>-1.2760000000000034</v>
      </c>
    </row>
    <row r="12" spans="1:10" ht="14.25" customHeight="1" x14ac:dyDescent="0.25">
      <c r="A12" s="147" t="s">
        <v>63</v>
      </c>
      <c r="B12" s="148"/>
      <c r="C12" s="148"/>
      <c r="D12" s="148"/>
      <c r="E12" s="148"/>
      <c r="F12" s="148"/>
      <c r="G12" s="148"/>
      <c r="H12" s="141"/>
      <c r="J12" s="68"/>
    </row>
    <row r="13" spans="1:10" x14ac:dyDescent="0.25">
      <c r="A13" s="139" t="s">
        <v>46</v>
      </c>
      <c r="B13" s="140"/>
      <c r="C13" s="30">
        <v>5.65</v>
      </c>
      <c r="D13" s="50">
        <v>-2.62</v>
      </c>
      <c r="E13" s="50">
        <v>34.85</v>
      </c>
      <c r="F13" s="50">
        <v>31.19</v>
      </c>
      <c r="G13" s="50">
        <v>31.19</v>
      </c>
      <c r="H13" s="49">
        <f>F13-E13+D13</f>
        <v>-6.28</v>
      </c>
    </row>
    <row r="14" spans="1:10" x14ac:dyDescent="0.25">
      <c r="A14" s="39" t="s">
        <v>61</v>
      </c>
      <c r="B14" s="40"/>
      <c r="C14" s="42">
        <f>C13-C15</f>
        <v>5.085</v>
      </c>
      <c r="D14" s="49">
        <f>D13-D15</f>
        <v>-2.3580000000000001</v>
      </c>
      <c r="E14" s="49">
        <f>E13-E15</f>
        <v>31.365000000000002</v>
      </c>
      <c r="F14" s="49">
        <f>F13-F15</f>
        <v>28.071000000000002</v>
      </c>
      <c r="G14" s="49">
        <f>G13-G15</f>
        <v>28.071000000000002</v>
      </c>
      <c r="H14" s="49">
        <f t="shared" ref="H14:H24" si="1">F14-E14+D14</f>
        <v>-5.652000000000001</v>
      </c>
    </row>
    <row r="15" spans="1:10" x14ac:dyDescent="0.25">
      <c r="A15" s="138" t="s">
        <v>62</v>
      </c>
      <c r="B15" s="137"/>
      <c r="C15" s="42">
        <f>C13*10%</f>
        <v>0.56500000000000006</v>
      </c>
      <c r="D15" s="49">
        <f>D13*10%</f>
        <v>-0.26200000000000001</v>
      </c>
      <c r="E15" s="49">
        <f>E13*10%</f>
        <v>3.4850000000000003</v>
      </c>
      <c r="F15" s="49">
        <f>F13*10%</f>
        <v>3.1190000000000002</v>
      </c>
      <c r="G15" s="49">
        <f>G13*10%</f>
        <v>3.1190000000000002</v>
      </c>
      <c r="H15" s="49">
        <f t="shared" si="1"/>
        <v>-0.62800000000000011</v>
      </c>
    </row>
    <row r="16" spans="1:10" ht="23.25" customHeight="1" x14ac:dyDescent="0.25">
      <c r="A16" s="139" t="s">
        <v>39</v>
      </c>
      <c r="B16" s="140"/>
      <c r="C16" s="30">
        <v>3.45</v>
      </c>
      <c r="D16" s="50">
        <v>-1.58</v>
      </c>
      <c r="E16" s="50">
        <v>21.28</v>
      </c>
      <c r="F16" s="50">
        <v>19.05</v>
      </c>
      <c r="G16" s="50">
        <v>19.05</v>
      </c>
      <c r="H16" s="49">
        <f t="shared" si="1"/>
        <v>-3.8100000000000005</v>
      </c>
    </row>
    <row r="17" spans="1:8" x14ac:dyDescent="0.25">
      <c r="A17" s="39" t="s">
        <v>61</v>
      </c>
      <c r="B17" s="40"/>
      <c r="C17" s="42">
        <f>C16-C18</f>
        <v>3.105</v>
      </c>
      <c r="D17" s="49">
        <f>D16-D18</f>
        <v>-1.4200000000000002</v>
      </c>
      <c r="E17" s="49">
        <f>E16-E18</f>
        <v>19.152000000000001</v>
      </c>
      <c r="F17" s="49">
        <f>F16-F18</f>
        <v>17.145</v>
      </c>
      <c r="G17" s="49">
        <f>G16-G18</f>
        <v>17.145</v>
      </c>
      <c r="H17" s="49">
        <f t="shared" si="1"/>
        <v>-3.4270000000000014</v>
      </c>
    </row>
    <row r="18" spans="1:8" ht="15" customHeight="1" x14ac:dyDescent="0.25">
      <c r="A18" s="138" t="s">
        <v>62</v>
      </c>
      <c r="B18" s="137"/>
      <c r="C18" s="42">
        <f>C16*10%</f>
        <v>0.34500000000000003</v>
      </c>
      <c r="D18" s="49">
        <v>-0.16</v>
      </c>
      <c r="E18" s="49">
        <f>E16*10%</f>
        <v>2.1280000000000001</v>
      </c>
      <c r="F18" s="49">
        <f>F16*10%</f>
        <v>1.9050000000000002</v>
      </c>
      <c r="G18" s="49">
        <f>G16*10%</f>
        <v>1.9050000000000002</v>
      </c>
      <c r="H18" s="49">
        <f t="shared" si="1"/>
        <v>-0.3829999999999999</v>
      </c>
    </row>
    <row r="19" spans="1:8" ht="14.25" customHeight="1" x14ac:dyDescent="0.25">
      <c r="A19" s="139" t="s">
        <v>47</v>
      </c>
      <c r="B19" s="140"/>
      <c r="C19" s="37">
        <v>2.37</v>
      </c>
      <c r="D19" s="50">
        <v>-0.09</v>
      </c>
      <c r="E19" s="50">
        <v>14.62</v>
      </c>
      <c r="F19" s="50">
        <v>13.08</v>
      </c>
      <c r="G19" s="50">
        <v>13.08</v>
      </c>
      <c r="H19" s="49">
        <f t="shared" si="1"/>
        <v>-1.6299999999999992</v>
      </c>
    </row>
    <row r="20" spans="1:8" ht="13.5" customHeight="1" x14ac:dyDescent="0.25">
      <c r="A20" s="39" t="s">
        <v>61</v>
      </c>
      <c r="B20" s="40"/>
      <c r="C20" s="42">
        <f>C19-C21</f>
        <v>2.133</v>
      </c>
      <c r="D20" s="49">
        <v>-7.0000000000000007E-2</v>
      </c>
      <c r="E20" s="49">
        <f>E19-E21</f>
        <v>13.157999999999999</v>
      </c>
      <c r="F20" s="49">
        <f>F19-F21</f>
        <v>11.772</v>
      </c>
      <c r="G20" s="49">
        <f>G19-G21</f>
        <v>11.772</v>
      </c>
      <c r="H20" s="49">
        <f t="shared" si="1"/>
        <v>-1.4559999999999993</v>
      </c>
    </row>
    <row r="21" spans="1:8" ht="12.75" customHeight="1" x14ac:dyDescent="0.25">
      <c r="A21" s="138" t="s">
        <v>62</v>
      </c>
      <c r="B21" s="137"/>
      <c r="C21" s="42">
        <f>C19*10%</f>
        <v>0.23700000000000002</v>
      </c>
      <c r="D21" s="48">
        <v>-0.02</v>
      </c>
      <c r="E21" s="49">
        <f>E19*10%</f>
        <v>1.462</v>
      </c>
      <c r="F21" s="49">
        <f>F19*10%</f>
        <v>1.3080000000000001</v>
      </c>
      <c r="G21" s="49">
        <f>G19*10%</f>
        <v>1.3080000000000001</v>
      </c>
      <c r="H21" s="49">
        <f t="shared" si="1"/>
        <v>-0.1739999999999999</v>
      </c>
    </row>
    <row r="22" spans="1:8" ht="14.25" customHeight="1" x14ac:dyDescent="0.25">
      <c r="A22" s="10" t="s">
        <v>82</v>
      </c>
      <c r="B22" s="41"/>
      <c r="C22" s="43">
        <v>4.3600000000000003</v>
      </c>
      <c r="D22" s="49">
        <v>-1.71</v>
      </c>
      <c r="E22" s="49">
        <v>26.71</v>
      </c>
      <c r="F22" s="49">
        <v>23.75</v>
      </c>
      <c r="G22" s="49">
        <v>23.75</v>
      </c>
      <c r="H22" s="49">
        <f t="shared" si="1"/>
        <v>-4.6700000000000008</v>
      </c>
    </row>
    <row r="23" spans="1:8" ht="14.25" customHeight="1" x14ac:dyDescent="0.25">
      <c r="A23" s="39" t="s">
        <v>61</v>
      </c>
      <c r="B23" s="40"/>
      <c r="C23" s="42">
        <f>C22-C24</f>
        <v>3.9240000000000004</v>
      </c>
      <c r="D23" s="50">
        <v>-1.36</v>
      </c>
      <c r="E23" s="49">
        <f>E22-E24</f>
        <v>24.039000000000001</v>
      </c>
      <c r="F23" s="49">
        <f>F22-F24</f>
        <v>21.375</v>
      </c>
      <c r="G23" s="49">
        <f>G22-G24</f>
        <v>21.375</v>
      </c>
      <c r="H23" s="49">
        <f t="shared" si="1"/>
        <v>-4.0240000000000018</v>
      </c>
    </row>
    <row r="24" spans="1:8" x14ac:dyDescent="0.25">
      <c r="A24" s="138" t="s">
        <v>62</v>
      </c>
      <c r="B24" s="137"/>
      <c r="C24" s="42">
        <f>C22*10%</f>
        <v>0.43600000000000005</v>
      </c>
      <c r="D24" s="49">
        <f>D22*10%</f>
        <v>-0.17100000000000001</v>
      </c>
      <c r="E24" s="49">
        <f>E22*10%</f>
        <v>2.6710000000000003</v>
      </c>
      <c r="F24" s="49">
        <f>F22*10%</f>
        <v>2.375</v>
      </c>
      <c r="G24" s="49">
        <f>G22*10%</f>
        <v>2.375</v>
      </c>
      <c r="H24" s="49">
        <f t="shared" si="1"/>
        <v>-0.4670000000000003</v>
      </c>
    </row>
    <row r="25" spans="1:8" s="2" customFormat="1" ht="11.25" customHeight="1" x14ac:dyDescent="0.25">
      <c r="A25" s="78"/>
      <c r="B25" s="79"/>
      <c r="C25" s="80"/>
      <c r="D25" s="50"/>
      <c r="E25" s="81"/>
      <c r="F25" s="81"/>
      <c r="G25" s="78"/>
      <c r="H25" s="82"/>
    </row>
    <row r="26" spans="1:8" ht="15.75" customHeight="1" x14ac:dyDescent="0.25">
      <c r="A26" s="121" t="s">
        <v>40</v>
      </c>
      <c r="B26" s="141"/>
      <c r="C26" s="43">
        <v>5.29</v>
      </c>
      <c r="D26" s="69">
        <v>-406.62</v>
      </c>
      <c r="E26" s="69">
        <v>32.630000000000003</v>
      </c>
      <c r="F26" s="69">
        <v>29.2</v>
      </c>
      <c r="G26" s="72">
        <f>G27+G28</f>
        <v>2.92</v>
      </c>
      <c r="H26" s="69">
        <f>F26-E26-G26+D26+F26</f>
        <v>-383.77000000000004</v>
      </c>
    </row>
    <row r="27" spans="1:8" s="3" customFormat="1" ht="15.75" customHeight="1" x14ac:dyDescent="0.25">
      <c r="A27" s="73" t="s">
        <v>64</v>
      </c>
      <c r="B27" s="74"/>
      <c r="C27" s="43">
        <f>C26-C28</f>
        <v>4.7610000000000001</v>
      </c>
      <c r="D27" s="69">
        <v>-406.93</v>
      </c>
      <c r="E27" s="49">
        <f>E26-E28</f>
        <v>29.367000000000001</v>
      </c>
      <c r="F27" s="49">
        <f>F26-F28</f>
        <v>26.28</v>
      </c>
      <c r="G27" s="69">
        <v>0</v>
      </c>
      <c r="H27" s="69">
        <f t="shared" ref="H27" si="2">F27-E27-G27+D27+F27</f>
        <v>-383.73699999999997</v>
      </c>
    </row>
    <row r="28" spans="1:8" ht="12.75" customHeight="1" x14ac:dyDescent="0.25">
      <c r="A28" s="138" t="s">
        <v>62</v>
      </c>
      <c r="B28" s="137"/>
      <c r="C28" s="42">
        <f>C26*10%</f>
        <v>0.52900000000000003</v>
      </c>
      <c r="D28" s="49">
        <v>0.31</v>
      </c>
      <c r="E28" s="49">
        <f>E26*10%</f>
        <v>3.2630000000000003</v>
      </c>
      <c r="F28" s="49">
        <f>F26*10%</f>
        <v>2.92</v>
      </c>
      <c r="G28" s="49">
        <v>2.92</v>
      </c>
      <c r="H28" s="69">
        <f>F28-E28-G28+D28+F28</f>
        <v>-3.3000000000000362E-2</v>
      </c>
    </row>
    <row r="29" spans="1:8" ht="12.75" customHeight="1" x14ac:dyDescent="0.25">
      <c r="A29" s="97"/>
      <c r="B29" s="96"/>
      <c r="C29" s="42"/>
      <c r="D29" s="49"/>
      <c r="E29" s="49"/>
      <c r="F29" s="49"/>
      <c r="G29" s="49"/>
      <c r="H29" s="69"/>
    </row>
    <row r="30" spans="1:8" ht="12.75" customHeight="1" x14ac:dyDescent="0.25">
      <c r="A30" s="142" t="s">
        <v>123</v>
      </c>
      <c r="B30" s="143"/>
      <c r="C30" s="42"/>
      <c r="D30" s="69">
        <v>-0.26</v>
      </c>
      <c r="E30" s="69">
        <f>E32+E33+E34+E35</f>
        <v>9.42</v>
      </c>
      <c r="F30" s="69">
        <f>F32+F33+F34+F35</f>
        <v>8.4699999999999989</v>
      </c>
      <c r="G30" s="69">
        <v>8.4700000000000006</v>
      </c>
      <c r="H30" s="69">
        <f>F30-E30-G30+D30+F30</f>
        <v>-1.2100000000000026</v>
      </c>
    </row>
    <row r="31" spans="1:8" ht="12.75" customHeight="1" x14ac:dyDescent="0.25">
      <c r="A31" s="39" t="s">
        <v>124</v>
      </c>
      <c r="B31" s="95"/>
      <c r="C31" s="42"/>
      <c r="D31" s="49"/>
      <c r="E31" s="49"/>
      <c r="F31" s="49"/>
      <c r="G31" s="49"/>
      <c r="H31" s="69"/>
    </row>
    <row r="32" spans="1:8" ht="12.75" customHeight="1" x14ac:dyDescent="0.25">
      <c r="A32" s="144" t="s">
        <v>125</v>
      </c>
      <c r="B32" s="130"/>
      <c r="C32" s="42"/>
      <c r="D32" s="49">
        <v>-0.03</v>
      </c>
      <c r="E32" s="49">
        <v>0.82</v>
      </c>
      <c r="F32" s="49">
        <v>0.74</v>
      </c>
      <c r="G32" s="49">
        <v>0.74</v>
      </c>
      <c r="H32" s="49">
        <f t="shared" ref="H32:H35" si="3">F32-E32-G32+D32+F32</f>
        <v>-0.10999999999999999</v>
      </c>
    </row>
    <row r="33" spans="1:8" ht="12.75" customHeight="1" x14ac:dyDescent="0.25">
      <c r="A33" s="144" t="s">
        <v>127</v>
      </c>
      <c r="B33" s="130"/>
      <c r="C33" s="42"/>
      <c r="D33" s="49">
        <v>-0.12</v>
      </c>
      <c r="E33" s="49">
        <v>4.09</v>
      </c>
      <c r="F33" s="49">
        <v>3.71</v>
      </c>
      <c r="G33" s="49">
        <v>3.71</v>
      </c>
      <c r="H33" s="49">
        <f t="shared" si="3"/>
        <v>-0.5</v>
      </c>
    </row>
    <row r="34" spans="1:8" ht="12.75" customHeight="1" x14ac:dyDescent="0.25">
      <c r="A34" s="144" t="s">
        <v>128</v>
      </c>
      <c r="B34" s="130"/>
      <c r="C34" s="42"/>
      <c r="D34" s="49">
        <v>-0.09</v>
      </c>
      <c r="E34" s="49">
        <v>3.73</v>
      </c>
      <c r="F34" s="49">
        <v>3.32</v>
      </c>
      <c r="G34" s="49">
        <v>3.32</v>
      </c>
      <c r="H34" s="49">
        <f t="shared" si="3"/>
        <v>-0.5</v>
      </c>
    </row>
    <row r="35" spans="1:8" ht="12.75" customHeight="1" x14ac:dyDescent="0.25">
      <c r="A35" s="144" t="s">
        <v>126</v>
      </c>
      <c r="B35" s="130"/>
      <c r="C35" s="42"/>
      <c r="D35" s="49">
        <v>-0.02</v>
      </c>
      <c r="E35" s="49">
        <v>0.78</v>
      </c>
      <c r="F35" s="49">
        <v>0.7</v>
      </c>
      <c r="G35" s="49">
        <v>0.7</v>
      </c>
      <c r="H35" s="49">
        <f t="shared" si="3"/>
        <v>-0.10000000000000009</v>
      </c>
    </row>
    <row r="36" spans="1:8" ht="16.5" customHeight="1" x14ac:dyDescent="0.25">
      <c r="A36" s="142" t="s">
        <v>118</v>
      </c>
      <c r="B36" s="143"/>
      <c r="C36" s="6"/>
      <c r="D36" s="6"/>
      <c r="E36" s="69">
        <f>E9+E26+E30</f>
        <v>139.51</v>
      </c>
      <c r="F36" s="69">
        <f t="shared" ref="F36:G36" si="4">F9+F26+F30</f>
        <v>124.74</v>
      </c>
      <c r="G36" s="69">
        <f t="shared" si="4"/>
        <v>98.46</v>
      </c>
      <c r="H36" s="6"/>
    </row>
    <row r="37" spans="1:8" ht="16.5" customHeight="1" x14ac:dyDescent="0.25">
      <c r="A37" s="123" t="s">
        <v>119</v>
      </c>
      <c r="B37" s="124"/>
      <c r="C37" s="92"/>
      <c r="D37" s="92">
        <v>-409.25</v>
      </c>
      <c r="E37" s="30"/>
      <c r="F37" s="30"/>
      <c r="G37" s="92"/>
      <c r="H37" s="50">
        <f>F36-E36+D37+F36-G36</f>
        <v>-397.73999999999995</v>
      </c>
    </row>
    <row r="38" spans="1:8" ht="21.75" customHeight="1" x14ac:dyDescent="0.25">
      <c r="A38" s="123" t="s">
        <v>134</v>
      </c>
      <c r="B38" s="123"/>
      <c r="C38" s="93"/>
      <c r="D38" s="93"/>
      <c r="E38" s="75"/>
      <c r="F38" s="83"/>
      <c r="G38" s="83"/>
      <c r="H38" s="75">
        <f>H39+H40</f>
        <v>-397.74</v>
      </c>
    </row>
    <row r="39" spans="1:8" ht="15" customHeight="1" x14ac:dyDescent="0.25">
      <c r="A39" s="123" t="s">
        <v>116</v>
      </c>
      <c r="B39" s="151"/>
      <c r="C39" s="93"/>
      <c r="D39" s="93"/>
      <c r="E39" s="75"/>
      <c r="F39" s="83"/>
      <c r="G39" s="83"/>
      <c r="H39" s="75">
        <f>H28</f>
        <v>-3.3000000000000362E-2</v>
      </c>
    </row>
    <row r="40" spans="1:8" s="76" customFormat="1" ht="15" customHeight="1" x14ac:dyDescent="0.25">
      <c r="A40" s="123" t="s">
        <v>117</v>
      </c>
      <c r="B40" s="152"/>
      <c r="C40" s="93"/>
      <c r="D40" s="93"/>
      <c r="E40" s="75"/>
      <c r="F40" s="83"/>
      <c r="G40" s="83"/>
      <c r="H40" s="75">
        <f>H9+H30+H27</f>
        <v>-397.70699999999999</v>
      </c>
    </row>
    <row r="41" spans="1:8" ht="24.75" customHeight="1" x14ac:dyDescent="0.25">
      <c r="A41" s="154"/>
      <c r="B41" s="155"/>
      <c r="C41" s="155"/>
      <c r="D41" s="155"/>
      <c r="E41" s="155"/>
      <c r="F41" s="155"/>
      <c r="G41" s="155"/>
      <c r="H41" s="155"/>
    </row>
    <row r="42" spans="1:8" ht="15.75" customHeight="1" x14ac:dyDescent="0.25">
      <c r="A42" s="20" t="s">
        <v>135</v>
      </c>
      <c r="D42" s="22"/>
      <c r="E42" s="22"/>
      <c r="F42" s="22"/>
      <c r="G42" s="44"/>
    </row>
    <row r="43" spans="1:8" x14ac:dyDescent="0.25">
      <c r="A43" s="128" t="s">
        <v>49</v>
      </c>
      <c r="B43" s="129"/>
      <c r="C43" s="129"/>
      <c r="D43" s="130"/>
      <c r="E43" s="31" t="s">
        <v>50</v>
      </c>
      <c r="F43" s="31" t="s">
        <v>51</v>
      </c>
      <c r="G43" s="31" t="s">
        <v>120</v>
      </c>
      <c r="H43" s="5" t="s">
        <v>121</v>
      </c>
    </row>
    <row r="44" spans="1:8" x14ac:dyDescent="0.25">
      <c r="A44" s="133" t="s">
        <v>65</v>
      </c>
      <c r="B44" s="137"/>
      <c r="C44" s="137"/>
      <c r="D44" s="103"/>
      <c r="E44" s="32"/>
      <c r="F44" s="31"/>
      <c r="G44" s="33"/>
      <c r="H44" s="5"/>
    </row>
    <row r="45" spans="1:8" x14ac:dyDescent="0.25">
      <c r="A45" s="128"/>
      <c r="B45" s="129"/>
      <c r="C45" s="129"/>
      <c r="D45" s="130"/>
      <c r="E45" s="32"/>
      <c r="F45" s="31"/>
      <c r="G45" s="33"/>
      <c r="H45" s="5"/>
    </row>
    <row r="46" spans="1:8" x14ac:dyDescent="0.25">
      <c r="A46" s="20" t="s">
        <v>41</v>
      </c>
      <c r="D46" s="22"/>
      <c r="E46" s="22"/>
      <c r="F46" s="22"/>
      <c r="G46" s="44"/>
    </row>
    <row r="47" spans="1:8" x14ac:dyDescent="0.25">
      <c r="A47" s="20" t="s">
        <v>69</v>
      </c>
      <c r="D47" s="22"/>
      <c r="E47" s="22"/>
      <c r="F47" s="22"/>
      <c r="G47" s="44"/>
    </row>
    <row r="48" spans="1:8" ht="23.25" customHeight="1" x14ac:dyDescent="0.25">
      <c r="A48" s="133" t="s">
        <v>53</v>
      </c>
      <c r="B48" s="137"/>
      <c r="C48" s="137"/>
      <c r="D48" s="137"/>
      <c r="E48" s="103"/>
      <c r="F48" s="35" t="s">
        <v>51</v>
      </c>
      <c r="G48" s="34" t="s">
        <v>52</v>
      </c>
    </row>
    <row r="49" spans="1:8" x14ac:dyDescent="0.25">
      <c r="A49" s="133" t="s">
        <v>65</v>
      </c>
      <c r="B49" s="137"/>
      <c r="C49" s="137"/>
      <c r="D49" s="137"/>
      <c r="E49" s="103"/>
      <c r="F49" s="31"/>
      <c r="G49" s="31">
        <v>0</v>
      </c>
    </row>
    <row r="50" spans="1:8" x14ac:dyDescent="0.25">
      <c r="A50" s="22"/>
      <c r="D50" s="22"/>
      <c r="E50" s="22"/>
      <c r="F50" s="22"/>
      <c r="G50" s="44"/>
    </row>
    <row r="51" spans="1:8" x14ac:dyDescent="0.25">
      <c r="A51" s="22"/>
      <c r="B51" s="61"/>
      <c r="C51" s="61"/>
      <c r="D51" s="22"/>
      <c r="E51" s="22"/>
      <c r="F51" s="22"/>
      <c r="G51" s="44"/>
    </row>
    <row r="52" spans="1:8" x14ac:dyDescent="0.25">
      <c r="A52" s="20" t="s">
        <v>70</v>
      </c>
      <c r="D52" s="22"/>
      <c r="E52" s="22"/>
      <c r="F52" s="22"/>
      <c r="G52" s="44"/>
    </row>
    <row r="53" spans="1:8" x14ac:dyDescent="0.25">
      <c r="A53" s="131" t="s">
        <v>71</v>
      </c>
      <c r="B53" s="103"/>
      <c r="C53" s="132" t="s">
        <v>72</v>
      </c>
      <c r="D53" s="103"/>
      <c r="E53" s="45" t="s">
        <v>73</v>
      </c>
      <c r="F53" s="45" t="s">
        <v>74</v>
      </c>
      <c r="G53" s="45" t="s">
        <v>75</v>
      </c>
    </row>
    <row r="54" spans="1:8" x14ac:dyDescent="0.25">
      <c r="A54" s="133" t="s">
        <v>66</v>
      </c>
      <c r="B54" s="134"/>
      <c r="C54" s="135" t="s">
        <v>65</v>
      </c>
      <c r="D54" s="136"/>
      <c r="E54" s="31">
        <v>4</v>
      </c>
      <c r="F54" s="31" t="s">
        <v>65</v>
      </c>
      <c r="G54" s="31" t="s">
        <v>65</v>
      </c>
    </row>
    <row r="55" spans="1:8" x14ac:dyDescent="0.25">
      <c r="A55" s="51"/>
      <c r="B55" s="52"/>
      <c r="C55" s="27"/>
      <c r="D55" s="53"/>
      <c r="E55" s="51"/>
      <c r="F55" s="51"/>
      <c r="G55" s="51"/>
    </row>
    <row r="56" spans="1:8" x14ac:dyDescent="0.25">
      <c r="C56" s="47"/>
    </row>
    <row r="57" spans="1:8" x14ac:dyDescent="0.25">
      <c r="A57" s="20" t="s">
        <v>110</v>
      </c>
      <c r="B57" s="61"/>
      <c r="C57" s="71"/>
      <c r="E57" s="36"/>
      <c r="F57" s="36"/>
    </row>
    <row r="58" spans="1:8" x14ac:dyDescent="0.25">
      <c r="A58" s="153" t="s">
        <v>136</v>
      </c>
      <c r="B58" s="127"/>
      <c r="C58" s="127"/>
      <c r="D58" s="127"/>
      <c r="E58" s="127"/>
      <c r="F58" s="127"/>
      <c r="G58" s="127"/>
    </row>
    <row r="59" spans="1:8" ht="51" customHeight="1" x14ac:dyDescent="0.25">
      <c r="A59" s="125" t="s">
        <v>137</v>
      </c>
      <c r="B59" s="126"/>
      <c r="C59" s="126"/>
      <c r="D59" s="126"/>
      <c r="E59" s="126"/>
      <c r="F59" s="126"/>
      <c r="G59" s="126"/>
      <c r="H59" s="127"/>
    </row>
    <row r="60" spans="1:8" x14ac:dyDescent="0.25">
      <c r="B60" s="61"/>
      <c r="C60" s="61"/>
    </row>
    <row r="61" spans="1:8" x14ac:dyDescent="0.25">
      <c r="B61" s="77"/>
      <c r="C61" s="77"/>
    </row>
    <row r="62" spans="1:8" x14ac:dyDescent="0.25">
      <c r="A62" s="3" t="s">
        <v>83</v>
      </c>
      <c r="B62" s="70"/>
      <c r="C62" s="70"/>
      <c r="D62" s="3"/>
      <c r="E62" s="3" t="s">
        <v>86</v>
      </c>
      <c r="F62" s="3"/>
    </row>
    <row r="63" spans="1:8" x14ac:dyDescent="0.25">
      <c r="A63" s="3" t="s">
        <v>84</v>
      </c>
      <c r="B63" s="70"/>
      <c r="C63" s="70"/>
      <c r="D63" s="3"/>
      <c r="E63" s="3"/>
      <c r="F63" s="3"/>
    </row>
    <row r="64" spans="1:8" x14ac:dyDescent="0.25">
      <c r="A64" s="3" t="s">
        <v>85</v>
      </c>
      <c r="B64" s="70"/>
      <c r="C64" s="70"/>
      <c r="D64" s="3"/>
      <c r="E64" s="3"/>
      <c r="F64" s="3"/>
    </row>
    <row r="65" spans="1:5" x14ac:dyDescent="0.25">
      <c r="A65" s="54"/>
      <c r="B65" s="55"/>
      <c r="C65" s="55"/>
      <c r="D65" s="54"/>
      <c r="E65" s="54"/>
    </row>
    <row r="66" spans="1:5" x14ac:dyDescent="0.25">
      <c r="A66" s="46" t="s">
        <v>76</v>
      </c>
    </row>
    <row r="67" spans="1:5" x14ac:dyDescent="0.25">
      <c r="A67" s="149" t="s">
        <v>77</v>
      </c>
      <c r="B67" s="149"/>
      <c r="C67" s="29" t="s">
        <v>23</v>
      </c>
    </row>
    <row r="68" spans="1:5" x14ac:dyDescent="0.25">
      <c r="A68" s="149" t="s">
        <v>78</v>
      </c>
      <c r="B68" s="149"/>
      <c r="C68" s="29" t="s">
        <v>80</v>
      </c>
    </row>
    <row r="69" spans="1:5" x14ac:dyDescent="0.25">
      <c r="A69" s="149" t="s">
        <v>79</v>
      </c>
      <c r="B69" s="150"/>
      <c r="C69" s="29" t="s">
        <v>81</v>
      </c>
    </row>
  </sheetData>
  <mergeCells count="41">
    <mergeCell ref="A69:B69"/>
    <mergeCell ref="A67:B67"/>
    <mergeCell ref="A68:B68"/>
    <mergeCell ref="A45:D45"/>
    <mergeCell ref="A39:B39"/>
    <mergeCell ref="A40:B40"/>
    <mergeCell ref="A58:G58"/>
    <mergeCell ref="A44:D44"/>
    <mergeCell ref="A49:E49"/>
    <mergeCell ref="A41:H41"/>
    <mergeCell ref="A4:B4"/>
    <mergeCell ref="A9:B9"/>
    <mergeCell ref="A11:B11"/>
    <mergeCell ref="A12:H12"/>
    <mergeCell ref="A13:B13"/>
    <mergeCell ref="A24:B24"/>
    <mergeCell ref="A26:B26"/>
    <mergeCell ref="A28:B28"/>
    <mergeCell ref="A36:B36"/>
    <mergeCell ref="A38:B38"/>
    <mergeCell ref="A30:B30"/>
    <mergeCell ref="A32:B32"/>
    <mergeCell ref="A33:B33"/>
    <mergeCell ref="A34:B34"/>
    <mergeCell ref="A35:B35"/>
    <mergeCell ref="A3:B3"/>
    <mergeCell ref="A7:H7"/>
    <mergeCell ref="A8:B8"/>
    <mergeCell ref="A37:B37"/>
    <mergeCell ref="A59:H59"/>
    <mergeCell ref="A43:D43"/>
    <mergeCell ref="A53:B53"/>
    <mergeCell ref="C53:D53"/>
    <mergeCell ref="A54:B54"/>
    <mergeCell ref="C54:D54"/>
    <mergeCell ref="A48:E48"/>
    <mergeCell ref="A15:B15"/>
    <mergeCell ref="A16:B16"/>
    <mergeCell ref="A21:B21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2018-01-31T03:55:48Z</cp:lastPrinted>
  <dcterms:created xsi:type="dcterms:W3CDTF">2013-02-18T04:38:06Z</dcterms:created>
  <dcterms:modified xsi:type="dcterms:W3CDTF">2019-02-10T22:28:01Z</dcterms:modified>
</cp:coreProperties>
</file>