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5" i="8" l="1"/>
  <c r="G26" i="8"/>
  <c r="G34" i="8"/>
  <c r="H29" i="8"/>
  <c r="H25" i="8"/>
  <c r="H38" i="8"/>
  <c r="G32" i="8"/>
  <c r="G33" i="8"/>
  <c r="G31" i="8"/>
  <c r="G27" i="8"/>
  <c r="F27" i="8"/>
  <c r="E27" i="8"/>
  <c r="C27" i="8"/>
  <c r="G21" i="8"/>
  <c r="G18" i="8"/>
  <c r="G15" i="8"/>
  <c r="G12" i="8"/>
  <c r="D35" i="8"/>
  <c r="E17" i="8"/>
  <c r="F17" i="8"/>
  <c r="H17" i="8"/>
  <c r="D10" i="8"/>
  <c r="E8" i="8"/>
  <c r="E10" i="8"/>
  <c r="C26" i="8"/>
  <c r="C22" i="8"/>
  <c r="C17" i="8"/>
  <c r="C14" i="8"/>
  <c r="H33" i="8"/>
  <c r="H32" i="8"/>
  <c r="H31" i="8"/>
  <c r="E29" i="8"/>
  <c r="F29" i="8"/>
  <c r="D26" i="8"/>
  <c r="G23" i="8"/>
  <c r="G22" i="8"/>
  <c r="G20" i="8"/>
  <c r="G19" i="8"/>
  <c r="G17" i="8"/>
  <c r="G16" i="8"/>
  <c r="G14" i="8"/>
  <c r="G13" i="8"/>
  <c r="G8" i="8"/>
  <c r="G10" i="8"/>
  <c r="G9" i="8"/>
  <c r="F23" i="8"/>
  <c r="E23" i="8"/>
  <c r="F22" i="8"/>
  <c r="E22" i="8"/>
  <c r="F20" i="8"/>
  <c r="E20" i="8"/>
  <c r="F19" i="8"/>
  <c r="E19" i="8"/>
  <c r="F16" i="8"/>
  <c r="E16" i="8"/>
  <c r="F8" i="8"/>
  <c r="F10" i="8"/>
  <c r="F9" i="8"/>
  <c r="E9" i="8"/>
  <c r="F14" i="8"/>
  <c r="F13" i="8"/>
  <c r="E14" i="8"/>
  <c r="D9" i="8"/>
  <c r="C8" i="8"/>
  <c r="F34" i="8"/>
  <c r="E34" i="8"/>
  <c r="H8" i="8"/>
  <c r="H36" i="8"/>
  <c r="G44" i="8"/>
  <c r="F26" i="8"/>
  <c r="E26" i="8"/>
  <c r="E13" i="8"/>
  <c r="H27" i="8"/>
  <c r="H35" i="8"/>
  <c r="C23" i="8"/>
  <c r="C16" i="8"/>
  <c r="H26" i="8"/>
  <c r="H23" i="8"/>
  <c r="H22" i="8"/>
  <c r="H21" i="8"/>
  <c r="H20" i="8"/>
  <c r="H19" i="8"/>
  <c r="H18" i="8"/>
  <c r="H16" i="8"/>
  <c r="H15" i="8"/>
  <c r="H14" i="8"/>
  <c r="H13" i="8"/>
  <c r="H12" i="8"/>
  <c r="H10" i="8"/>
  <c r="H9" i="8"/>
  <c r="C20" i="8"/>
  <c r="C19" i="8"/>
  <c r="C13" i="8"/>
  <c r="C10" i="8"/>
  <c r="C9" i="8"/>
</calcChain>
</file>

<file path=xl/sharedStrings.xml><?xml version="1.0" encoding="utf-8"?>
<sst xmlns="http://schemas.openxmlformats.org/spreadsheetml/2006/main" count="165" uniqueCount="142">
  <si>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</si>
  <si>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</si>
  <si>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</si>
  <si>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</si>
  <si>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</si>
  <si>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</si>
  <si>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</si>
  <si>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</si>
  <si>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</si>
  <si>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</si>
  <si>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</si>
  <si>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</si>
  <si>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</si>
  <si>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</si>
  <si>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</si>
  <si>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</si>
  <si>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</si>
  <si>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</si>
  <si>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</si>
  <si>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</si>
  <si>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</si>
  <si>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</si>
  <si>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</si>
  <si>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</si>
  <si>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</si>
  <si>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</si>
  <si>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</si>
  <si>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</si>
  <si>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</si>
  <si>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</si>
  <si>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</si>
  <si>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</si>
  <si>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</si>
  <si>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</si>
  <si>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</si>
  <si>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</si>
  <si>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</si>
  <si>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</si>
  <si>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</si>
  <si>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</si>
  <si>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</si>
  <si>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</si>
  <si>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</si>
  <si>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</si>
  <si>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</si>
  <si>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</si>
  <si>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</si>
  <si>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</si>
  <si>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</si>
  <si>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</si>
  <si>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</si>
  <si>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</si>
  <si>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</si>
  <si>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</si>
  <si>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</si>
  <si>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</si>
  <si>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</si>
  <si>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</si>
  <si>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</si>
  <si>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</si>
  <si>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</si>
  <si>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</si>
  <si>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</si>
  <si>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</si>
  <si>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</si>
  <si>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</si>
  <si>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</si>
  <si>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</si>
  <si>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</si>
  <si>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</si>
  <si>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</si>
  <si>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</si>
  <si>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</si>
  <si>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</si>
  <si>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</si>
  <si>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</si>
  <si>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</si>
  <si>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</si>
  <si>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</si>
  <si>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</si>
  <si>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</si>
  <si>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</si>
  <si>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</si>
  <si>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</si>
  <si>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</si>
  <si>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</si>
  <si>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2-260-343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</si>
  <si>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</si>
  <si>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</si>
  <si>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</si>
  <si>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</si>
  <si>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</si>
  <si>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</si>
  <si>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</si>
  <si>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</si>
  <si>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</si>
  <si>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</si>
  <si>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</si>
  <si>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</si>
  <si>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</si>
  <si>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</si>
  <si>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</si>
  <si>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Часть 4</t>
  </si>
  <si>
    <t>Ленинского района"</t>
  </si>
  <si>
    <t>Ад.Фокина, 24</t>
  </si>
  <si>
    <t>№ 24 по ул. Адмирала Фокина</t>
  </si>
  <si>
    <t>01.01.2012 г.</t>
  </si>
  <si>
    <t>ООО "Комфорт"</t>
  </si>
  <si>
    <t>ул. Тунгусская, 8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</si>
  <si>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</si>
  <si>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</si>
  <si>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</si>
  <si>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</si>
  <si>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</si>
  <si>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</si>
  <si>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всего: 141,7 кв.м</t>
  </si>
  <si>
    <t>544,88 кв.м.</t>
  </si>
  <si>
    <t>3. Коммунальные услуги, всего:</t>
  </si>
  <si>
    <t>в том числе:</t>
  </si>
  <si>
    <t>ХВС на содержание ОИ МКД</t>
  </si>
  <si>
    <t>Эл.Энергия на содержание ОИ МКД</t>
  </si>
  <si>
    <t>отведение сточных вод</t>
  </si>
  <si>
    <t>сумма, т.р.</t>
  </si>
  <si>
    <t>исполнитель</t>
  </si>
  <si>
    <t>ООО " ВостокМегаполис"</t>
  </si>
  <si>
    <t>-</t>
  </si>
  <si>
    <t xml:space="preserve">                       Отчет ООО "Управляющей компании Ленинского района"  за 2019 г.</t>
  </si>
  <si>
    <t>22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</si>
  <si>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</si>
  <si>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</si>
  <si>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</si>
  <si>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</si>
  <si>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</si>
  <si>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</si>
  <si>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Почтовые ящики</t>
  </si>
  <si>
    <t>ИП Микитенко</t>
  </si>
  <si>
    <t>Установка пластикового контейнера</t>
  </si>
  <si>
    <t>Амур-Тара</t>
  </si>
  <si>
    <t>В связи с отсутствием средств на счету дома, выполнение работ по текущему ремонту общедомового имущества в 2020 году возможно только за счет дополнительного сбора средств. Предложение Управляющей компании - ремонт системы электроснабжения.</t>
  </si>
  <si>
    <t>2-20-50-87</t>
  </si>
  <si>
    <t xml:space="preserve">            ООО "Управляющая компания Ленинского района"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</si>
  <si>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70/01  от  22.01.2020г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</si>
</sst>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2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16" fillId="0" borderId="1" xfId="0" applyFont="1" applyBorder="1"/>
    <xf numFmtId="17" fontId="6" fillId="0" borderId="1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5" xfId="0" applyNumberFormat="1" applyBorder="1" applyAlignment="1"/>
    <xf numFmtId="0" fontId="4" fillId="0" borderId="5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="120" zoomScaleNormal="120" workbookViewId="0">
      <selection activeCell="E11" sqref="E11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126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4" t="s">
        <v>10</v>
      </c>
      <c r="C3" s="24" t="s">
        <v>105</v>
      </c>
    </row>
    <row r="4" spans="1:4" ht="14.25" customHeight="1" x14ac:dyDescent="0.25">
      <c r="A4" s="22" t="s">
        <v>141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46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140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09" t="s">
        <v>12</v>
      </c>
      <c r="D9" s="110"/>
    </row>
    <row r="10" spans="1:4" s="3" customFormat="1" ht="24" customHeight="1" x14ac:dyDescent="0.25">
      <c r="A10" s="13" t="s">
        <v>2</v>
      </c>
      <c r="B10" s="15" t="s">
        <v>13</v>
      </c>
      <c r="C10" s="111" t="s">
        <v>68</v>
      </c>
      <c r="D10" s="108"/>
    </row>
    <row r="11" spans="1:4" s="3" customFormat="1" ht="15" customHeight="1" x14ac:dyDescent="0.25">
      <c r="A11" s="13" t="s">
        <v>3</v>
      </c>
      <c r="B11" s="14" t="s">
        <v>14</v>
      </c>
      <c r="C11" s="109" t="s">
        <v>15</v>
      </c>
      <c r="D11" s="110"/>
    </row>
    <row r="12" spans="1:4" s="3" customFormat="1" ht="14.25" customHeight="1" x14ac:dyDescent="0.25">
      <c r="A12" s="115">
        <v>5</v>
      </c>
      <c r="B12" s="115" t="s">
        <v>87</v>
      </c>
      <c r="C12" s="53" t="s">
        <v>88</v>
      </c>
      <c r="D12" s="54" t="s">
        <v>89</v>
      </c>
    </row>
    <row r="13" spans="1:4" s="3" customFormat="1" ht="14.25" customHeight="1" x14ac:dyDescent="0.25">
      <c r="A13" s="115"/>
      <c r="B13" s="115"/>
      <c r="C13" s="53" t="s">
        <v>90</v>
      </c>
      <c r="D13" s="54" t="s">
        <v>91</v>
      </c>
    </row>
    <row r="14" spans="1:4" s="3" customFormat="1" x14ac:dyDescent="0.25">
      <c r="A14" s="115"/>
      <c r="B14" s="115"/>
      <c r="C14" s="53" t="s">
        <v>92</v>
      </c>
      <c r="D14" s="54" t="s">
        <v>93</v>
      </c>
    </row>
    <row r="15" spans="1:4" s="3" customFormat="1" ht="16.5" customHeight="1" x14ac:dyDescent="0.25">
      <c r="A15" s="115"/>
      <c r="B15" s="115"/>
      <c r="C15" s="53" t="s">
        <v>94</v>
      </c>
      <c r="D15" s="54" t="s">
        <v>96</v>
      </c>
    </row>
    <row r="16" spans="1:4" s="3" customFormat="1" ht="16.5" customHeight="1" x14ac:dyDescent="0.25">
      <c r="A16" s="115"/>
      <c r="B16" s="115"/>
      <c r="C16" s="53" t="s">
        <v>95</v>
      </c>
      <c r="D16" s="54" t="s">
        <v>89</v>
      </c>
    </row>
    <row r="17" spans="1:4" s="5" customFormat="1" ht="15.75" customHeight="1" x14ac:dyDescent="0.25">
      <c r="A17" s="115"/>
      <c r="B17" s="115"/>
      <c r="C17" s="53" t="s">
        <v>97</v>
      </c>
      <c r="D17" s="54" t="s">
        <v>98</v>
      </c>
    </row>
    <row r="18" spans="1:4" s="5" customFormat="1" ht="15.75" customHeight="1" x14ac:dyDescent="0.25">
      <c r="A18" s="115"/>
      <c r="B18" s="115"/>
      <c r="C18" s="55" t="s">
        <v>99</v>
      </c>
      <c r="D18" s="54" t="s">
        <v>100</v>
      </c>
    </row>
    <row r="19" spans="1:4" ht="21.75" customHeight="1" x14ac:dyDescent="0.25">
      <c r="A19" s="13" t="s">
        <v>4</v>
      </c>
      <c r="B19" s="14" t="s">
        <v>16</v>
      </c>
      <c r="C19" s="116" t="s">
        <v>84</v>
      </c>
      <c r="D19" s="117"/>
    </row>
    <row r="20" spans="1:4" s="5" customFormat="1" ht="19.5" customHeight="1" x14ac:dyDescent="0.25">
      <c r="A20" s="13" t="s">
        <v>5</v>
      </c>
      <c r="B20" s="14" t="s">
        <v>17</v>
      </c>
      <c r="C20" s="118" t="s">
        <v>49</v>
      </c>
      <c r="D20" s="119"/>
    </row>
    <row r="21" spans="1:4" s="5" customFormat="1" ht="15" customHeight="1" x14ac:dyDescent="0.25">
      <c r="A21" s="13" t="s">
        <v>6</v>
      </c>
      <c r="B21" s="14" t="s">
        <v>18</v>
      </c>
      <c r="C21" s="111" t="s">
        <v>19</v>
      </c>
      <c r="D21" s="120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" customHeight="1" x14ac:dyDescent="0.25">
      <c r="A26" s="112" t="s">
        <v>26</v>
      </c>
      <c r="B26" s="113"/>
      <c r="C26" s="113"/>
      <c r="D26" s="114"/>
    </row>
    <row r="27" spans="1:4" ht="12" customHeight="1" x14ac:dyDescent="0.25">
      <c r="A27" s="50"/>
      <c r="B27" s="51"/>
      <c r="C27" s="51"/>
      <c r="D27" s="52"/>
    </row>
    <row r="28" spans="1:4" ht="13.5" customHeight="1" x14ac:dyDescent="0.25">
      <c r="A28" s="7">
        <v>1</v>
      </c>
      <c r="B28" s="6" t="s">
        <v>101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107</v>
      </c>
      <c r="C30" s="6" t="s">
        <v>24</v>
      </c>
      <c r="D30" s="6" t="s">
        <v>86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124</v>
      </c>
      <c r="C33" s="6" t="s">
        <v>108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07">
        <v>1918</v>
      </c>
      <c r="D38" s="106"/>
    </row>
    <row r="39" spans="1:4" x14ac:dyDescent="0.25">
      <c r="A39" s="7">
        <v>2</v>
      </c>
      <c r="B39" s="6" t="s">
        <v>33</v>
      </c>
      <c r="C39" s="107">
        <v>3</v>
      </c>
      <c r="D39" s="106"/>
    </row>
    <row r="40" spans="1:4" x14ac:dyDescent="0.25">
      <c r="A40" s="7">
        <v>3</v>
      </c>
      <c r="B40" s="6" t="s">
        <v>34</v>
      </c>
      <c r="C40" s="107">
        <v>1</v>
      </c>
      <c r="D40" s="106"/>
    </row>
    <row r="41" spans="1:4" ht="15" customHeight="1" x14ac:dyDescent="0.25">
      <c r="A41" s="7">
        <v>4</v>
      </c>
      <c r="B41" s="6" t="s">
        <v>32</v>
      </c>
      <c r="C41" s="107" t="s">
        <v>75</v>
      </c>
      <c r="D41" s="106"/>
    </row>
    <row r="42" spans="1:4" x14ac:dyDescent="0.25">
      <c r="A42" s="7">
        <v>5</v>
      </c>
      <c r="B42" s="6" t="s">
        <v>35</v>
      </c>
      <c r="C42" s="107" t="s">
        <v>75</v>
      </c>
      <c r="D42" s="106"/>
    </row>
    <row r="43" spans="1:4" x14ac:dyDescent="0.25">
      <c r="A43" s="7">
        <v>6</v>
      </c>
      <c r="B43" s="6" t="s">
        <v>36</v>
      </c>
      <c r="C43" s="107" t="s">
        <v>116</v>
      </c>
      <c r="D43" s="106"/>
    </row>
    <row r="44" spans="1:4" x14ac:dyDescent="0.25">
      <c r="A44" s="7">
        <v>8</v>
      </c>
      <c r="B44" s="6" t="s">
        <v>37</v>
      </c>
      <c r="C44" s="107" t="s">
        <v>115</v>
      </c>
      <c r="D44" s="106"/>
    </row>
    <row r="45" spans="1:4" x14ac:dyDescent="0.25">
      <c r="A45" s="7">
        <v>9</v>
      </c>
      <c r="B45" s="6" t="s">
        <v>109</v>
      </c>
      <c r="C45" s="107" t="s">
        <v>127</v>
      </c>
      <c r="D45" s="108"/>
    </row>
    <row r="46" spans="1:4" x14ac:dyDescent="0.25">
      <c r="A46" s="7">
        <v>10</v>
      </c>
      <c r="B46" s="6" t="s">
        <v>67</v>
      </c>
      <c r="C46" s="105" t="s">
        <v>106</v>
      </c>
      <c r="D46" s="106"/>
    </row>
    <row r="47" spans="1:4" x14ac:dyDescent="0.25">
      <c r="A47" s="4"/>
    </row>
    <row r="48" spans="1:4" x14ac:dyDescent="0.25">
      <c r="A48" s="4"/>
    </row>
    <row r="50" spans="1:4" x14ac:dyDescent="0.25">
      <c r="A50" s="56"/>
      <c r="B50" s="56"/>
      <c r="C50" s="57"/>
      <c r="D50" s="58"/>
    </row>
    <row r="51" spans="1:4" x14ac:dyDescent="0.25">
      <c r="A51" s="56"/>
      <c r="B51" s="56"/>
      <c r="C51" s="57"/>
      <c r="D51" s="58"/>
    </row>
    <row r="52" spans="1:4" x14ac:dyDescent="0.25">
      <c r="A52" s="56"/>
      <c r="B52" s="56"/>
      <c r="C52" s="57"/>
      <c r="D52" s="58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9"/>
      <c r="D54" s="58"/>
    </row>
    <row r="55" spans="1:4" x14ac:dyDescent="0.25">
      <c r="A55" s="56"/>
      <c r="B55" s="56"/>
      <c r="C55" s="60"/>
      <c r="D55" s="58"/>
    </row>
  </sheetData>
  <mergeCells count="18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6:D46"/>
    <mergeCell ref="C41:D41"/>
    <mergeCell ref="C42:D42"/>
    <mergeCell ref="C43:D43"/>
    <mergeCell ref="C44:D44"/>
    <mergeCell ref="C45:D45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J69" sqref="J69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2.7109375" customWidth="1"/>
  </cols>
  <sheetData>
    <row r="1" spans="1:10" x14ac:dyDescent="0.25">
      <c r="A1" s="4" t="s">
        <v>114</v>
      </c>
      <c r="B1"/>
      <c r="C1" s="34"/>
      <c r="D1" s="34"/>
    </row>
    <row r="2" spans="1:10" ht="13.5" customHeight="1" x14ac:dyDescent="0.25">
      <c r="A2" s="4" t="s">
        <v>128</v>
      </c>
      <c r="B2"/>
      <c r="C2" s="34"/>
      <c r="D2" s="34"/>
    </row>
    <row r="3" spans="1:10" ht="56.25" customHeight="1" x14ac:dyDescent="0.25">
      <c r="A3" s="122" t="s">
        <v>55</v>
      </c>
      <c r="B3" s="138"/>
      <c r="C3" s="86" t="s">
        <v>56</v>
      </c>
      <c r="D3" s="29" t="s">
        <v>57</v>
      </c>
      <c r="E3" s="29" t="s">
        <v>58</v>
      </c>
      <c r="F3" s="29" t="s">
        <v>59</v>
      </c>
      <c r="G3" s="35" t="s">
        <v>60</v>
      </c>
      <c r="H3" s="29" t="s">
        <v>61</v>
      </c>
    </row>
    <row r="4" spans="1:10" ht="24.75" customHeight="1" x14ac:dyDescent="0.25">
      <c r="A4" s="145" t="s">
        <v>129</v>
      </c>
      <c r="B4" s="146"/>
      <c r="C4" s="86"/>
      <c r="D4" s="29">
        <v>-133.13</v>
      </c>
      <c r="E4" s="29"/>
      <c r="F4" s="29"/>
      <c r="G4" s="35"/>
      <c r="H4" s="29"/>
      <c r="I4" t="s">
        <v>125</v>
      </c>
    </row>
    <row r="5" spans="1:10" ht="19.5" customHeight="1" x14ac:dyDescent="0.25">
      <c r="A5" s="75" t="s">
        <v>112</v>
      </c>
      <c r="B5" s="74"/>
      <c r="C5" s="86"/>
      <c r="D5" s="29">
        <v>0</v>
      </c>
      <c r="E5" s="29"/>
      <c r="F5" s="29"/>
      <c r="G5" s="35"/>
      <c r="H5" s="29"/>
    </row>
    <row r="6" spans="1:10" ht="17.25" customHeight="1" x14ac:dyDescent="0.25">
      <c r="A6" s="75" t="s">
        <v>113</v>
      </c>
      <c r="B6" s="74"/>
      <c r="C6" s="86"/>
      <c r="D6" s="87">
        <v>-133.13</v>
      </c>
      <c r="E6" s="29"/>
      <c r="F6" s="29"/>
      <c r="G6" s="35"/>
      <c r="H6" s="29"/>
    </row>
    <row r="7" spans="1:10" ht="19.5" customHeight="1" x14ac:dyDescent="0.25">
      <c r="A7" s="139" t="s">
        <v>130</v>
      </c>
      <c r="B7" s="125"/>
      <c r="C7" s="125"/>
      <c r="D7" s="125"/>
      <c r="E7" s="125"/>
      <c r="F7" s="125"/>
      <c r="G7" s="125"/>
      <c r="H7" s="108"/>
    </row>
    <row r="8" spans="1:10" ht="17.25" customHeight="1" x14ac:dyDescent="0.25">
      <c r="A8" s="122" t="s">
        <v>62</v>
      </c>
      <c r="B8" s="123"/>
      <c r="C8" s="40">
        <f>C12+C15+C18+C21</f>
        <v>15.19</v>
      </c>
      <c r="D8" s="70">
        <v>-23.79</v>
      </c>
      <c r="E8" s="70">
        <f>E12+E15+E18+E21</f>
        <v>99.19</v>
      </c>
      <c r="F8" s="70">
        <f>F12+F15+F18+F21</f>
        <v>100.36000000000001</v>
      </c>
      <c r="G8" s="70">
        <f>G12+G15+G18+G21</f>
        <v>100.36000000000001</v>
      </c>
      <c r="H8" s="62">
        <f>F8-E8+D8</f>
        <v>-22.619999999999983</v>
      </c>
      <c r="J8" s="64"/>
    </row>
    <row r="9" spans="1:10" x14ac:dyDescent="0.25">
      <c r="A9" s="36" t="s">
        <v>63</v>
      </c>
      <c r="B9" s="37"/>
      <c r="C9" s="41">
        <f>C8-C10</f>
        <v>13.670999999999999</v>
      </c>
      <c r="D9" s="46">
        <f>D8-D10</f>
        <v>-21.410999999999998</v>
      </c>
      <c r="E9" s="46">
        <f t="shared" ref="E9:G9" si="0">E8-E10</f>
        <v>89.271000000000001</v>
      </c>
      <c r="F9" s="46">
        <f t="shared" si="0"/>
        <v>90.324000000000012</v>
      </c>
      <c r="G9" s="46">
        <f t="shared" si="0"/>
        <v>90.324000000000012</v>
      </c>
      <c r="H9" s="46">
        <f t="shared" ref="H9:H10" si="1">F9-E9+D9</f>
        <v>-20.357999999999986</v>
      </c>
      <c r="J9" s="64"/>
    </row>
    <row r="10" spans="1:10" x14ac:dyDescent="0.25">
      <c r="A10" s="124" t="s">
        <v>64</v>
      </c>
      <c r="B10" s="125"/>
      <c r="C10" s="41">
        <f>C8*10%</f>
        <v>1.5190000000000001</v>
      </c>
      <c r="D10" s="46">
        <f>D8*10%</f>
        <v>-2.379</v>
      </c>
      <c r="E10" s="46">
        <f>E8*10%</f>
        <v>9.9190000000000005</v>
      </c>
      <c r="F10" s="46">
        <f t="shared" ref="F10" si="2">F8*10%</f>
        <v>10.036000000000001</v>
      </c>
      <c r="G10" s="46">
        <f t="shared" ref="G10" si="3">G8*10%</f>
        <v>10.036000000000001</v>
      </c>
      <c r="H10" s="46">
        <f t="shared" si="1"/>
        <v>-2.2619999999999991</v>
      </c>
      <c r="J10" s="64"/>
    </row>
    <row r="11" spans="1:10" ht="12.75" customHeight="1" x14ac:dyDescent="0.25">
      <c r="A11" s="139" t="s">
        <v>65</v>
      </c>
      <c r="B11" s="140"/>
      <c r="C11" s="140"/>
      <c r="D11" s="140"/>
      <c r="E11" s="140"/>
      <c r="F11" s="140"/>
      <c r="G11" s="140"/>
      <c r="H11" s="123"/>
      <c r="J11" s="64"/>
    </row>
    <row r="12" spans="1:10" x14ac:dyDescent="0.25">
      <c r="A12" s="126" t="s">
        <v>47</v>
      </c>
      <c r="B12" s="127"/>
      <c r="C12" s="40">
        <v>4.84</v>
      </c>
      <c r="D12" s="61">
        <v>-7.22</v>
      </c>
      <c r="E12" s="61">
        <v>31.6</v>
      </c>
      <c r="F12" s="61">
        <v>32.1</v>
      </c>
      <c r="G12" s="61">
        <f>F12</f>
        <v>32.1</v>
      </c>
      <c r="H12" s="46">
        <f>F12-E12+D12</f>
        <v>-6.72</v>
      </c>
    </row>
    <row r="13" spans="1:10" x14ac:dyDescent="0.25">
      <c r="A13" s="36" t="s">
        <v>63</v>
      </c>
      <c r="B13" s="37"/>
      <c r="C13" s="41">
        <f>C12-C14</f>
        <v>4.3559999999999999</v>
      </c>
      <c r="D13" s="46">
        <v>-6.52</v>
      </c>
      <c r="E13" s="46">
        <f>E12-E14</f>
        <v>28.44</v>
      </c>
      <c r="F13" s="46">
        <f t="shared" ref="F13:G13" si="4">F12-F14</f>
        <v>28.89</v>
      </c>
      <c r="G13" s="46">
        <f t="shared" si="4"/>
        <v>28.89</v>
      </c>
      <c r="H13" s="46">
        <f t="shared" ref="H13:H23" si="5">F13-E13+D13</f>
        <v>-6.07</v>
      </c>
    </row>
    <row r="14" spans="1:10" x14ac:dyDescent="0.25">
      <c r="A14" s="124" t="s">
        <v>64</v>
      </c>
      <c r="B14" s="125"/>
      <c r="C14" s="41">
        <f>C12*10%</f>
        <v>0.48399999999999999</v>
      </c>
      <c r="D14" s="46">
        <v>-0.71</v>
      </c>
      <c r="E14" s="46">
        <f>E12*10%</f>
        <v>3.16</v>
      </c>
      <c r="F14" s="46">
        <f t="shared" ref="F14" si="6">F12*10%</f>
        <v>3.2100000000000004</v>
      </c>
      <c r="G14" s="46">
        <f t="shared" ref="G14" si="7">G12*10%</f>
        <v>3.2100000000000004</v>
      </c>
      <c r="H14" s="46">
        <f t="shared" si="5"/>
        <v>-0.6599999999999997</v>
      </c>
    </row>
    <row r="15" spans="1:10" ht="23.25" customHeight="1" x14ac:dyDescent="0.25">
      <c r="A15" s="126" t="s">
        <v>40</v>
      </c>
      <c r="B15" s="127"/>
      <c r="C15" s="40">
        <v>3.51</v>
      </c>
      <c r="D15" s="61">
        <v>-5.82</v>
      </c>
      <c r="E15" s="61">
        <v>22.92</v>
      </c>
      <c r="F15" s="61">
        <v>23.77</v>
      </c>
      <c r="G15" s="61">
        <f>F15</f>
        <v>23.77</v>
      </c>
      <c r="H15" s="46">
        <f t="shared" si="5"/>
        <v>-4.9700000000000024</v>
      </c>
    </row>
    <row r="16" spans="1:10" x14ac:dyDescent="0.25">
      <c r="A16" s="36" t="s">
        <v>63</v>
      </c>
      <c r="B16" s="37"/>
      <c r="C16" s="41">
        <f>C15-C17</f>
        <v>3.1589999999999998</v>
      </c>
      <c r="D16" s="46">
        <v>-5.25</v>
      </c>
      <c r="E16" s="46">
        <f>E15-E17</f>
        <v>20.628</v>
      </c>
      <c r="F16" s="46">
        <f t="shared" ref="F16:G16" si="8">F15-F17</f>
        <v>21.393000000000001</v>
      </c>
      <c r="G16" s="46">
        <f t="shared" si="8"/>
        <v>21.393000000000001</v>
      </c>
      <c r="H16" s="46">
        <f t="shared" si="5"/>
        <v>-4.4849999999999994</v>
      </c>
    </row>
    <row r="17" spans="1:8" ht="15" customHeight="1" x14ac:dyDescent="0.25">
      <c r="A17" s="124" t="s">
        <v>64</v>
      </c>
      <c r="B17" s="125"/>
      <c r="C17" s="41">
        <f>C15*10%</f>
        <v>0.35099999999999998</v>
      </c>
      <c r="D17" s="46">
        <v>-0.56999999999999995</v>
      </c>
      <c r="E17" s="46">
        <f>E15*10%</f>
        <v>2.2920000000000003</v>
      </c>
      <c r="F17" s="46">
        <f t="shared" ref="F17" si="9">F15*10%</f>
        <v>2.3770000000000002</v>
      </c>
      <c r="G17" s="46">
        <f t="shared" ref="G17" si="10">G15*10%</f>
        <v>2.3770000000000002</v>
      </c>
      <c r="H17" s="46">
        <f>F17-E17+D17</f>
        <v>-0.48499999999999999</v>
      </c>
    </row>
    <row r="18" spans="1:8" ht="17.25" customHeight="1" x14ac:dyDescent="0.25">
      <c r="A18" s="126" t="s">
        <v>48</v>
      </c>
      <c r="B18" s="127"/>
      <c r="C18" s="39">
        <v>2.41</v>
      </c>
      <c r="D18" s="61">
        <v>-4.0199999999999996</v>
      </c>
      <c r="E18" s="61">
        <v>15.74</v>
      </c>
      <c r="F18" s="61">
        <v>15.93</v>
      </c>
      <c r="G18" s="61">
        <f>F18</f>
        <v>15.93</v>
      </c>
      <c r="H18" s="46">
        <f t="shared" si="5"/>
        <v>-3.83</v>
      </c>
    </row>
    <row r="19" spans="1:8" ht="17.25" customHeight="1" x14ac:dyDescent="0.25">
      <c r="A19" s="36" t="s">
        <v>63</v>
      </c>
      <c r="B19" s="37"/>
      <c r="C19" s="41">
        <f>C18-C20</f>
        <v>2.169</v>
      </c>
      <c r="D19" s="46">
        <v>-3.63</v>
      </c>
      <c r="E19" s="46">
        <f>E18-E20</f>
        <v>14.166</v>
      </c>
      <c r="F19" s="46">
        <f t="shared" ref="F19:G19" si="11">F18-F20</f>
        <v>14.337</v>
      </c>
      <c r="G19" s="46">
        <f t="shared" si="11"/>
        <v>14.337</v>
      </c>
      <c r="H19" s="46">
        <f t="shared" si="5"/>
        <v>-3.4590000000000005</v>
      </c>
    </row>
    <row r="20" spans="1:8" ht="12.75" customHeight="1" x14ac:dyDescent="0.25">
      <c r="A20" s="124" t="s">
        <v>64</v>
      </c>
      <c r="B20" s="125"/>
      <c r="C20" s="41">
        <f>C18*10%</f>
        <v>0.24100000000000002</v>
      </c>
      <c r="D20" s="46">
        <v>-0.39</v>
      </c>
      <c r="E20" s="46">
        <f>E18*10%</f>
        <v>1.5740000000000001</v>
      </c>
      <c r="F20" s="46">
        <f t="shared" ref="F20" si="12">F18*10%</f>
        <v>1.593</v>
      </c>
      <c r="G20" s="46">
        <f t="shared" ref="G20" si="13">G18*10%</f>
        <v>1.593</v>
      </c>
      <c r="H20" s="46">
        <f t="shared" si="5"/>
        <v>-0.37100000000000011</v>
      </c>
    </row>
    <row r="21" spans="1:8" ht="14.25" customHeight="1" x14ac:dyDescent="0.25">
      <c r="A21" s="11" t="s">
        <v>85</v>
      </c>
      <c r="B21" s="38"/>
      <c r="C21" s="42">
        <v>4.43</v>
      </c>
      <c r="D21" s="46">
        <v>-6.74</v>
      </c>
      <c r="E21" s="46">
        <v>28.93</v>
      </c>
      <c r="F21" s="46">
        <v>28.56</v>
      </c>
      <c r="G21" s="46">
        <f>F21</f>
        <v>28.56</v>
      </c>
      <c r="H21" s="46">
        <f t="shared" si="5"/>
        <v>-7.1100000000000012</v>
      </c>
    </row>
    <row r="22" spans="1:8" ht="14.25" customHeight="1" x14ac:dyDescent="0.25">
      <c r="A22" s="36" t="s">
        <v>63</v>
      </c>
      <c r="B22" s="37"/>
      <c r="C22" s="41">
        <f>C21-C23</f>
        <v>3.9869999999999997</v>
      </c>
      <c r="D22" s="46">
        <v>-6.07</v>
      </c>
      <c r="E22" s="46">
        <f>E21-E23</f>
        <v>26.036999999999999</v>
      </c>
      <c r="F22" s="46">
        <f t="shared" ref="F22:G22" si="14">F21-F23</f>
        <v>25.704000000000001</v>
      </c>
      <c r="G22" s="46">
        <f t="shared" si="14"/>
        <v>25.704000000000001</v>
      </c>
      <c r="H22" s="46">
        <f t="shared" si="5"/>
        <v>-6.4029999999999987</v>
      </c>
    </row>
    <row r="23" spans="1:8" x14ac:dyDescent="0.25">
      <c r="A23" s="124" t="s">
        <v>64</v>
      </c>
      <c r="B23" s="125"/>
      <c r="C23" s="41">
        <f>C21*10%</f>
        <v>0.443</v>
      </c>
      <c r="D23" s="46">
        <v>-0.67</v>
      </c>
      <c r="E23" s="46">
        <f>E21*10%</f>
        <v>2.8930000000000002</v>
      </c>
      <c r="F23" s="46">
        <f t="shared" ref="F23" si="15">F21*10%</f>
        <v>2.8559999999999999</v>
      </c>
      <c r="G23" s="46">
        <f t="shared" ref="G23" si="16">G21*10%</f>
        <v>2.8559999999999999</v>
      </c>
      <c r="H23" s="46">
        <f t="shared" si="5"/>
        <v>-0.70700000000000041</v>
      </c>
    </row>
    <row r="24" spans="1:8" s="3" customFormat="1" ht="10.5" customHeight="1" x14ac:dyDescent="0.25">
      <c r="A24" s="76"/>
      <c r="B24" s="77"/>
      <c r="C24" s="78"/>
      <c r="D24" s="61"/>
      <c r="E24" s="61"/>
      <c r="F24" s="61"/>
      <c r="G24" s="79"/>
      <c r="H24" s="61"/>
    </row>
    <row r="25" spans="1:8" ht="15.75" customHeight="1" x14ac:dyDescent="0.25">
      <c r="A25" s="122" t="s">
        <v>41</v>
      </c>
      <c r="B25" s="123"/>
      <c r="C25" s="42">
        <v>4.57</v>
      </c>
      <c r="D25" s="62">
        <v>-100.98</v>
      </c>
      <c r="E25" s="62">
        <v>29.84</v>
      </c>
      <c r="F25" s="62">
        <v>30.2</v>
      </c>
      <c r="G25" s="63">
        <f>G26+G27</f>
        <v>13.68</v>
      </c>
      <c r="H25" s="62">
        <f>F25-E25-G25+D25+F25</f>
        <v>-84.100000000000009</v>
      </c>
    </row>
    <row r="26" spans="1:8" s="4" customFormat="1" ht="15.75" customHeight="1" x14ac:dyDescent="0.25">
      <c r="A26" s="71" t="s">
        <v>66</v>
      </c>
      <c r="B26" s="72"/>
      <c r="C26" s="41">
        <f>C25-C27</f>
        <v>4.1130000000000004</v>
      </c>
      <c r="D26" s="62">
        <f>D25-D27</f>
        <v>-88.28</v>
      </c>
      <c r="E26" s="46">
        <f>E25-E27</f>
        <v>26.856000000000002</v>
      </c>
      <c r="F26" s="46">
        <f>F25-F27</f>
        <v>27.18</v>
      </c>
      <c r="G26" s="73">
        <f>G44</f>
        <v>10.66</v>
      </c>
      <c r="H26" s="62">
        <f t="shared" ref="H26" si="17">F26-E26-G26+D26+F26</f>
        <v>-71.436000000000007</v>
      </c>
    </row>
    <row r="27" spans="1:8" ht="12.75" customHeight="1" x14ac:dyDescent="0.25">
      <c r="A27" s="124" t="s">
        <v>64</v>
      </c>
      <c r="B27" s="125"/>
      <c r="C27" s="41">
        <f>C25*10%</f>
        <v>0.45700000000000007</v>
      </c>
      <c r="D27" s="46">
        <v>-12.7</v>
      </c>
      <c r="E27" s="41">
        <f>E25*10%</f>
        <v>2.984</v>
      </c>
      <c r="F27" s="41">
        <f>F25*10%</f>
        <v>3.02</v>
      </c>
      <c r="G27" s="46">
        <f>F27</f>
        <v>3.02</v>
      </c>
      <c r="H27" s="62">
        <f>F27-E27-G27+D27+F27</f>
        <v>-12.664</v>
      </c>
    </row>
    <row r="28" spans="1:8" ht="12.75" customHeight="1" x14ac:dyDescent="0.25">
      <c r="A28" s="103"/>
      <c r="B28" s="102"/>
      <c r="C28" s="41"/>
      <c r="D28" s="46"/>
      <c r="E28" s="46"/>
      <c r="F28" s="46"/>
      <c r="G28" s="46"/>
      <c r="H28" s="62"/>
    </row>
    <row r="29" spans="1:8" ht="12.75" customHeight="1" x14ac:dyDescent="0.25">
      <c r="A29" s="128" t="s">
        <v>117</v>
      </c>
      <c r="B29" s="133"/>
      <c r="C29" s="41"/>
      <c r="D29" s="62">
        <v>-8.36</v>
      </c>
      <c r="E29" s="62">
        <f>E31+E32+E33</f>
        <v>7.81</v>
      </c>
      <c r="F29" s="62">
        <f>F31+F32+F33</f>
        <v>7.72</v>
      </c>
      <c r="G29" s="62">
        <v>14</v>
      </c>
      <c r="H29" s="62">
        <f>F29-E29-G29+D29+F29</f>
        <v>-14.73</v>
      </c>
    </row>
    <row r="30" spans="1:8" ht="12.75" customHeight="1" x14ac:dyDescent="0.25">
      <c r="A30" s="149" t="s">
        <v>118</v>
      </c>
      <c r="B30" s="150"/>
      <c r="C30" s="41"/>
      <c r="D30" s="46"/>
      <c r="E30" s="46"/>
      <c r="F30" s="46"/>
      <c r="G30" s="46"/>
      <c r="H30" s="62"/>
    </row>
    <row r="31" spans="1:8" ht="12.75" customHeight="1" x14ac:dyDescent="0.25">
      <c r="A31" s="128" t="s">
        <v>119</v>
      </c>
      <c r="B31" s="133"/>
      <c r="C31" s="41"/>
      <c r="D31" s="46">
        <v>-0.3</v>
      </c>
      <c r="E31" s="46">
        <v>2.0499999999999998</v>
      </c>
      <c r="F31" s="46">
        <v>2.0099999999999998</v>
      </c>
      <c r="G31" s="46">
        <f>F31</f>
        <v>2.0099999999999998</v>
      </c>
      <c r="H31" s="62">
        <f t="shared" ref="H31:H33" si="18">F31-E31-G31+D31+F31</f>
        <v>-0.33999999999999986</v>
      </c>
    </row>
    <row r="32" spans="1:8" ht="12.75" customHeight="1" x14ac:dyDescent="0.25">
      <c r="A32" s="128" t="s">
        <v>120</v>
      </c>
      <c r="B32" s="133"/>
      <c r="C32" s="41"/>
      <c r="D32" s="46">
        <v>-8.32</v>
      </c>
      <c r="E32" s="46">
        <v>4.72</v>
      </c>
      <c r="F32" s="46">
        <v>4.7</v>
      </c>
      <c r="G32" s="46">
        <f t="shared" ref="G32:G33" si="19">F32</f>
        <v>4.7</v>
      </c>
      <c r="H32" s="62">
        <f t="shared" si="18"/>
        <v>-8.34</v>
      </c>
    </row>
    <row r="33" spans="1:10" ht="12.75" customHeight="1" x14ac:dyDescent="0.25">
      <c r="A33" s="128" t="s">
        <v>121</v>
      </c>
      <c r="B33" s="133"/>
      <c r="C33" s="41"/>
      <c r="D33" s="46">
        <v>0.26</v>
      </c>
      <c r="E33" s="46">
        <v>1.04</v>
      </c>
      <c r="F33" s="46">
        <v>1.01</v>
      </c>
      <c r="G33" s="46">
        <f t="shared" si="19"/>
        <v>1.01</v>
      </c>
      <c r="H33" s="62">
        <f t="shared" si="18"/>
        <v>0.22999999999999998</v>
      </c>
    </row>
    <row r="34" spans="1:10" ht="16.5" customHeight="1" x14ac:dyDescent="0.25">
      <c r="A34" s="128" t="s">
        <v>110</v>
      </c>
      <c r="B34" s="129"/>
      <c r="C34" s="7"/>
      <c r="D34" s="7"/>
      <c r="E34" s="62">
        <f>E8+E25+E29</f>
        <v>136.84</v>
      </c>
      <c r="F34" s="62">
        <f t="shared" ref="F34" si="20">F8+F25+F29</f>
        <v>138.28</v>
      </c>
      <c r="G34" s="62">
        <f>G8+G25+G29</f>
        <v>128.04000000000002</v>
      </c>
      <c r="H34" s="7"/>
      <c r="J34" s="64"/>
    </row>
    <row r="35" spans="1:10" ht="17.25" customHeight="1" x14ac:dyDescent="0.25">
      <c r="A35" s="130" t="s">
        <v>111</v>
      </c>
      <c r="B35" s="144"/>
      <c r="C35" s="81"/>
      <c r="D35" s="81">
        <f>D4</f>
        <v>-133.13</v>
      </c>
      <c r="E35" s="80"/>
      <c r="F35" s="80"/>
      <c r="G35" s="81"/>
      <c r="H35" s="61">
        <f>F34-E34+D35+F34-G34</f>
        <v>-121.45000000000002</v>
      </c>
      <c r="J35" s="64"/>
    </row>
    <row r="36" spans="1:10" ht="24.75" customHeight="1" x14ac:dyDescent="0.25">
      <c r="A36" s="130" t="s">
        <v>131</v>
      </c>
      <c r="B36" s="130"/>
      <c r="C36" s="82"/>
      <c r="D36" s="95"/>
      <c r="E36" s="70"/>
      <c r="F36" s="40"/>
      <c r="G36" s="40"/>
      <c r="H36" s="70">
        <f>H37+H38</f>
        <v>-121.45</v>
      </c>
      <c r="J36" s="64"/>
    </row>
    <row r="37" spans="1:10" ht="21.75" customHeight="1" x14ac:dyDescent="0.25">
      <c r="A37" s="83" t="s">
        <v>112</v>
      </c>
      <c r="B37" s="83"/>
      <c r="C37" s="82"/>
      <c r="D37" s="82"/>
      <c r="E37" s="70"/>
      <c r="F37" s="40"/>
      <c r="G37" s="40"/>
      <c r="H37" s="70">
        <v>0</v>
      </c>
      <c r="J37" s="64"/>
    </row>
    <row r="38" spans="1:10" ht="23.25" customHeight="1" x14ac:dyDescent="0.25">
      <c r="A38" s="84" t="s">
        <v>113</v>
      </c>
      <c r="B38" s="85"/>
      <c r="C38" s="82"/>
      <c r="D38" s="82"/>
      <c r="E38" s="70"/>
      <c r="F38" s="40"/>
      <c r="G38" s="40"/>
      <c r="H38" s="70">
        <f>H8+H25+H29</f>
        <v>-121.45</v>
      </c>
    </row>
    <row r="39" spans="1:10" ht="27" customHeight="1" x14ac:dyDescent="0.25">
      <c r="A39" s="147"/>
      <c r="B39" s="148"/>
      <c r="C39" s="148"/>
      <c r="D39" s="148"/>
      <c r="E39" s="148"/>
      <c r="F39" s="148"/>
      <c r="G39" s="148"/>
      <c r="H39" s="148"/>
    </row>
    <row r="40" spans="1:10" ht="19.5" customHeight="1" x14ac:dyDescent="0.25">
      <c r="A40" s="21" t="s">
        <v>132</v>
      </c>
      <c r="D40" s="23"/>
      <c r="E40" s="23"/>
      <c r="F40" s="23"/>
      <c r="G40" s="23"/>
    </row>
    <row r="41" spans="1:10" ht="12" customHeight="1" x14ac:dyDescent="0.25">
      <c r="A41" s="143" t="s">
        <v>50</v>
      </c>
      <c r="B41" s="125"/>
      <c r="C41" s="125"/>
      <c r="D41" s="108"/>
      <c r="E41" s="31" t="s">
        <v>51</v>
      </c>
      <c r="F41" s="31" t="s">
        <v>52</v>
      </c>
      <c r="G41" s="31" t="s">
        <v>122</v>
      </c>
      <c r="H41" s="93" t="s">
        <v>123</v>
      </c>
    </row>
    <row r="42" spans="1:10" ht="15.75" customHeight="1" x14ac:dyDescent="0.25">
      <c r="A42" s="131" t="s">
        <v>134</v>
      </c>
      <c r="B42" s="132"/>
      <c r="C42" s="132"/>
      <c r="D42" s="133"/>
      <c r="E42" s="94">
        <v>43525</v>
      </c>
      <c r="F42" s="31"/>
      <c r="G42" s="31">
        <v>4.3600000000000003</v>
      </c>
      <c r="H42" s="93" t="s">
        <v>135</v>
      </c>
    </row>
    <row r="43" spans="1:10" ht="15.75" customHeight="1" x14ac:dyDescent="0.25">
      <c r="A43" s="131" t="s">
        <v>136</v>
      </c>
      <c r="B43" s="132"/>
      <c r="C43" s="132"/>
      <c r="D43" s="133"/>
      <c r="E43" s="94">
        <v>43525</v>
      </c>
      <c r="F43" s="31">
        <v>1</v>
      </c>
      <c r="G43" s="104">
        <v>6.3</v>
      </c>
      <c r="H43" s="93" t="s">
        <v>137</v>
      </c>
    </row>
    <row r="44" spans="1:10" s="4" customFormat="1" ht="13.5" customHeight="1" x14ac:dyDescent="0.25">
      <c r="A44" s="141" t="s">
        <v>7</v>
      </c>
      <c r="B44" s="142"/>
      <c r="C44" s="142"/>
      <c r="D44" s="138"/>
      <c r="E44" s="47"/>
      <c r="F44" s="48"/>
      <c r="G44" s="49">
        <f>SUM(G42:G43)</f>
        <v>10.66</v>
      </c>
      <c r="H44" s="92"/>
    </row>
    <row r="45" spans="1:10" s="4" customFormat="1" ht="13.5" customHeight="1" x14ac:dyDescent="0.25">
      <c r="A45" s="96"/>
      <c r="B45" s="97"/>
      <c r="C45" s="97"/>
      <c r="D45" s="97"/>
      <c r="E45" s="98"/>
      <c r="F45" s="99"/>
      <c r="G45" s="100"/>
      <c r="H45" s="101"/>
    </row>
    <row r="46" spans="1:10" x14ac:dyDescent="0.25">
      <c r="A46" s="21" t="s">
        <v>42</v>
      </c>
      <c r="D46" s="23"/>
      <c r="E46" s="23"/>
      <c r="F46" s="23"/>
      <c r="G46" s="23"/>
    </row>
    <row r="47" spans="1:10" x14ac:dyDescent="0.25">
      <c r="A47" s="21" t="s">
        <v>43</v>
      </c>
      <c r="D47" s="23"/>
      <c r="E47" s="23"/>
      <c r="F47" s="23"/>
      <c r="G47" s="23"/>
    </row>
    <row r="48" spans="1:10" ht="23.25" customHeight="1" x14ac:dyDescent="0.25">
      <c r="A48" s="143" t="s">
        <v>54</v>
      </c>
      <c r="B48" s="125"/>
      <c r="C48" s="125"/>
      <c r="D48" s="125"/>
      <c r="E48" s="108"/>
      <c r="F48" s="33" t="s">
        <v>52</v>
      </c>
      <c r="G48" s="32" t="s">
        <v>53</v>
      </c>
    </row>
    <row r="49" spans="1:8" x14ac:dyDescent="0.25">
      <c r="A49" s="143" t="s">
        <v>75</v>
      </c>
      <c r="B49" s="125"/>
      <c r="C49" s="125"/>
      <c r="D49" s="125"/>
      <c r="E49" s="108"/>
      <c r="F49" s="31"/>
      <c r="G49" s="31">
        <v>0</v>
      </c>
    </row>
    <row r="50" spans="1:8" x14ac:dyDescent="0.25">
      <c r="A50" s="90"/>
      <c r="B50" s="91"/>
      <c r="C50" s="91"/>
      <c r="D50" s="91"/>
      <c r="E50" s="91"/>
      <c r="F50" s="90"/>
      <c r="G50" s="90"/>
    </row>
    <row r="51" spans="1:8" x14ac:dyDescent="0.25">
      <c r="A51" s="23"/>
      <c r="D51" s="23"/>
      <c r="E51" s="23"/>
      <c r="F51" s="23"/>
      <c r="G51" s="23"/>
    </row>
    <row r="52" spans="1:8" x14ac:dyDescent="0.25">
      <c r="A52" s="23"/>
      <c r="D52" s="23"/>
      <c r="E52" s="23"/>
      <c r="F52" s="23"/>
      <c r="G52" s="23"/>
    </row>
    <row r="53" spans="1:8" s="4" customFormat="1" x14ac:dyDescent="0.25">
      <c r="A53" s="21" t="s">
        <v>69</v>
      </c>
      <c r="B53" s="44"/>
      <c r="C53" s="45"/>
      <c r="D53" s="21"/>
      <c r="E53" s="21"/>
      <c r="F53" s="21"/>
      <c r="G53" s="21"/>
    </row>
    <row r="54" spans="1:8" x14ac:dyDescent="0.25">
      <c r="A54" s="134" t="s">
        <v>70</v>
      </c>
      <c r="B54" s="123"/>
      <c r="C54" s="135" t="s">
        <v>71</v>
      </c>
      <c r="D54" s="123"/>
      <c r="E54" s="31" t="s">
        <v>72</v>
      </c>
      <c r="F54" s="31" t="s">
        <v>73</v>
      </c>
      <c r="G54" s="31" t="s">
        <v>74</v>
      </c>
    </row>
    <row r="55" spans="1:8" x14ac:dyDescent="0.25">
      <c r="A55" s="134" t="s">
        <v>104</v>
      </c>
      <c r="B55" s="123"/>
      <c r="C55" s="136" t="s">
        <v>75</v>
      </c>
      <c r="D55" s="137"/>
      <c r="E55" s="31" t="s">
        <v>75</v>
      </c>
      <c r="F55" s="31" t="s">
        <v>75</v>
      </c>
      <c r="G55" s="31" t="s">
        <v>75</v>
      </c>
    </row>
    <row r="56" spans="1:8" x14ac:dyDescent="0.25">
      <c r="A56" s="23"/>
      <c r="D56" s="23"/>
      <c r="E56" s="23"/>
      <c r="F56" s="23"/>
      <c r="G56" s="23"/>
    </row>
    <row r="57" spans="1:8" x14ac:dyDescent="0.25">
      <c r="A57" s="21"/>
      <c r="D57" s="23"/>
      <c r="E57" s="23"/>
      <c r="F57" s="23"/>
      <c r="G57" s="23"/>
    </row>
    <row r="59" spans="1:8" x14ac:dyDescent="0.25">
      <c r="A59" s="21" t="s">
        <v>102</v>
      </c>
      <c r="E59" s="34"/>
      <c r="F59" s="65"/>
      <c r="G59" s="34"/>
    </row>
    <row r="60" spans="1:8" ht="15" customHeight="1" x14ac:dyDescent="0.25">
      <c r="A60" s="21" t="s">
        <v>133</v>
      </c>
      <c r="B60" s="66"/>
      <c r="C60" s="67"/>
      <c r="D60" s="21"/>
      <c r="E60" s="34"/>
      <c r="F60" s="65"/>
      <c r="G60" s="34"/>
    </row>
    <row r="61" spans="1:8" ht="52.5" customHeight="1" x14ac:dyDescent="0.25">
      <c r="A61" s="121" t="s">
        <v>138</v>
      </c>
      <c r="B61" s="121"/>
      <c r="C61" s="121"/>
      <c r="D61" s="121"/>
      <c r="E61" s="121"/>
      <c r="F61" s="121"/>
      <c r="G61" s="121"/>
      <c r="H61" s="69"/>
    </row>
    <row r="64" spans="1:8" s="88" customFormat="1" x14ac:dyDescent="0.25">
      <c r="A64" s="23" t="s">
        <v>76</v>
      </c>
      <c r="B64" s="68"/>
      <c r="C64" s="89"/>
      <c r="D64" s="23"/>
      <c r="E64" s="23" t="s">
        <v>77</v>
      </c>
      <c r="F64" s="23"/>
    </row>
    <row r="65" spans="1:6" s="88" customFormat="1" x14ac:dyDescent="0.25">
      <c r="A65" s="23" t="s">
        <v>78</v>
      </c>
      <c r="B65" s="68"/>
      <c r="C65" s="89"/>
      <c r="D65" s="23"/>
      <c r="E65" s="23"/>
      <c r="F65" s="23"/>
    </row>
    <row r="66" spans="1:6" s="88" customFormat="1" x14ac:dyDescent="0.25">
      <c r="A66" s="23" t="s">
        <v>103</v>
      </c>
      <c r="B66" s="68"/>
      <c r="C66" s="89"/>
      <c r="D66" s="23"/>
      <c r="E66" s="23"/>
      <c r="F66" s="23"/>
    </row>
    <row r="68" spans="1:6" x14ac:dyDescent="0.25">
      <c r="A68" s="23" t="s">
        <v>79</v>
      </c>
      <c r="B68" s="68"/>
    </row>
    <row r="69" spans="1:6" x14ac:dyDescent="0.25">
      <c r="A69" s="23" t="s">
        <v>80</v>
      </c>
      <c r="B69" s="68"/>
      <c r="C69" s="43" t="s">
        <v>25</v>
      </c>
    </row>
    <row r="70" spans="1:6" x14ac:dyDescent="0.25">
      <c r="A70" s="23" t="s">
        <v>81</v>
      </c>
      <c r="B70" s="68"/>
      <c r="C70" s="43" t="s">
        <v>82</v>
      </c>
    </row>
    <row r="71" spans="1:6" x14ac:dyDescent="0.25">
      <c r="A71" s="23" t="s">
        <v>83</v>
      </c>
      <c r="B71" s="68"/>
      <c r="C71" s="43" t="s">
        <v>139</v>
      </c>
    </row>
  </sheetData>
  <mergeCells count="35">
    <mergeCell ref="A44:D44"/>
    <mergeCell ref="A48:E48"/>
    <mergeCell ref="A49:E49"/>
    <mergeCell ref="A35:B35"/>
    <mergeCell ref="A4:B4"/>
    <mergeCell ref="A7:H7"/>
    <mergeCell ref="A39:H39"/>
    <mergeCell ref="A41:D41"/>
    <mergeCell ref="A29:B29"/>
    <mergeCell ref="A30:B30"/>
    <mergeCell ref="A31:B31"/>
    <mergeCell ref="A32:B32"/>
    <mergeCell ref="A33:B33"/>
    <mergeCell ref="A43:D43"/>
    <mergeCell ref="A3:B3"/>
    <mergeCell ref="A8:B8"/>
    <mergeCell ref="A10:B10"/>
    <mergeCell ref="A11:H11"/>
    <mergeCell ref="A12:B12"/>
    <mergeCell ref="A61:G61"/>
    <mergeCell ref="A25:B25"/>
    <mergeCell ref="A23:B23"/>
    <mergeCell ref="A14:B14"/>
    <mergeCell ref="A15:B15"/>
    <mergeCell ref="A17:B17"/>
    <mergeCell ref="A18:B18"/>
    <mergeCell ref="A20:B20"/>
    <mergeCell ref="A27:B27"/>
    <mergeCell ref="A34:B34"/>
    <mergeCell ref="A36:B36"/>
    <mergeCell ref="A42:D42"/>
    <mergeCell ref="A55:B55"/>
    <mergeCell ref="C54:D54"/>
    <mergeCell ref="C55:D55"/>
    <mergeCell ref="A54:B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2019-01-21T22:03:29Z</cp:lastPrinted>
  <dcterms:created xsi:type="dcterms:W3CDTF">2013-02-18T04:38:06Z</dcterms:created>
  <dcterms:modified xsi:type="dcterms:W3CDTF">2020-03-19T01:26:23Z</dcterms:modified>
</cp:coreProperties>
</file>