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 activeTab="1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D56" i="8"/>
  <c r="G54"/>
  <c r="H35"/>
  <c r="E41"/>
  <c r="H57"/>
  <c r="H58"/>
  <c r="G29"/>
  <c r="G25"/>
  <c r="G22"/>
  <c r="G19"/>
  <c r="G16"/>
  <c r="G13"/>
  <c r="G8"/>
  <c r="G41"/>
  <c r="H56"/>
  <c r="F54"/>
  <c r="E54"/>
  <c r="H40"/>
  <c r="H39"/>
  <c r="H38"/>
  <c r="H37"/>
  <c r="F35"/>
  <c r="E35"/>
  <c r="G73"/>
  <c r="G32"/>
  <c r="F8"/>
  <c r="F41"/>
  <c r="E8"/>
  <c r="H43"/>
  <c r="H49"/>
  <c r="H8"/>
  <c r="H32"/>
  <c r="F33"/>
  <c r="E33"/>
  <c r="G9"/>
  <c r="H33"/>
  <c r="H45"/>
  <c r="H34"/>
  <c r="H30"/>
  <c r="F29"/>
  <c r="E29"/>
  <c r="H29"/>
  <c r="H28"/>
  <c r="H27"/>
  <c r="H26"/>
  <c r="F25"/>
  <c r="E25"/>
  <c r="H25"/>
  <c r="H24"/>
  <c r="H23"/>
  <c r="F22"/>
  <c r="E22"/>
  <c r="H22"/>
  <c r="H21"/>
  <c r="H20"/>
  <c r="F19"/>
  <c r="E19"/>
  <c r="H19"/>
  <c r="H18"/>
  <c r="H17"/>
  <c r="F16"/>
  <c r="E16"/>
  <c r="H16"/>
  <c r="H15"/>
  <c r="H14"/>
  <c r="F13"/>
  <c r="E13"/>
  <c r="H13"/>
  <c r="H12"/>
  <c r="H10"/>
  <c r="F9"/>
  <c r="E9"/>
  <c r="H9"/>
</calcChain>
</file>

<file path=xl/sharedStrings.xml><?xml version="1.0" encoding="utf-8"?>
<sst xmlns="http://schemas.openxmlformats.org/spreadsheetml/2006/main" count="209" uniqueCount="182">
  <si>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</si>
  <si>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</si>
  <si>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</si>
  <si>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</si>
  <si>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</si>
  <si>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</si>
  <si>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</si>
  <si>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</si>
  <si>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</si>
  <si>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</si>
  <si>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</si>
  <si>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</si>
  <si>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</si>
  <si>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</si>
  <si>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</si>
  <si>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</si>
  <si>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</si>
  <si>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</si>
  <si>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</si>
  <si>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</si>
  <si>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</si>
  <si>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</si>
  <si>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</si>
  <si>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</si>
  <si>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</si>
  <si>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</si>
  <si>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</si>
  <si>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</si>
  <si>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</si>
  <si>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</si>
  <si>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</si>
  <si>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</si>
  <si>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</si>
  <si>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</si>
  <si>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</si>
  <si>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</si>
  <si>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</si>
  <si>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</si>
  <si>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</si>
  <si>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</si>
  <si>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</si>
  <si>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</si>
  <si>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</si>
  <si>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</si>
  <si>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</si>
  <si>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</si>
  <si>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</si>
  <si>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</si>
  <si>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</si>
  <si>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</si>
  <si>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</si>
  <si>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</si>
  <si>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</si>
  <si>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</si>
  <si>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</si>
  <si>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</si>
  <si>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</si>
  <si>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</si>
  <si>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</si>
  <si>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</si>
  <si>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</si>
  <si>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</si>
  <si>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</si>
  <si>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</si>
  <si>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</si>
  <si>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</si>
  <si>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</si>
  <si>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</si>
  <si>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</si>
  <si>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</si>
  <si>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</si>
  <si>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</si>
  <si>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</si>
  <si>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</si>
  <si>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</si>
  <si>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</si>
  <si>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</si>
  <si>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</si>
  <si>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</si>
  <si>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</si>
  <si>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</si>
  <si>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</si>
  <si>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</si>
  <si>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</si>
  <si>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</si>
  <si>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</si>
  <si>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</si>
  <si>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</si>
  <si>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</si>
  <si>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</si>
  <si>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</si>
  <si>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</si>
  <si>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</si>
  <si>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</si>
  <si>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>1 подъезд</t>
  </si>
  <si>
    <t>1 м/ провод</t>
  </si>
  <si>
    <t>техническое обслуживание лифтов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</si>
  <si>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</si>
  <si>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</si>
  <si>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</si>
  <si>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</si>
  <si>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</si>
  <si>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</si>
  <si>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</si>
  <si>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</si>
  <si>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</si>
  <si>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</si>
  <si>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</si>
  <si>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</si>
  <si>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</si>
  <si>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</si>
  <si>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</si>
  <si>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Часть 4</t>
  </si>
  <si>
    <t>uklr2006@mail.ru</t>
  </si>
  <si>
    <t>ООО "Чистый двор"</t>
  </si>
  <si>
    <t>ООО "Эра"</t>
  </si>
  <si>
    <t>Тунгусская, 8</t>
  </si>
  <si>
    <t>226-58-97</t>
  </si>
  <si>
    <r>
      <t xml:space="preserve">                                     </t>
    </r>
    <r>
      <rPr>
        <sz val="8"/>
        <color theme="1"/>
        <rFont val="Calibri"/>
        <family val="2"/>
        <charset val="204"/>
        <scheme val="minor"/>
      </rPr>
      <t xml:space="preserve"> 01 февраля 2008 года</t>
    </r>
  </si>
  <si>
    <t>14 этажей</t>
  </si>
  <si>
    <t>2 лифт</t>
  </si>
  <si>
    <t>обязательное страхование лифтов</t>
  </si>
  <si>
    <t>Шкипера Гека, 15/1</t>
  </si>
  <si>
    <t>№ 15/1 по ул. Шкипера Гека</t>
  </si>
  <si>
    <t>количество проживающих</t>
  </si>
  <si>
    <t>167 чел</t>
  </si>
  <si>
    <t>4552 кв.м</t>
  </si>
  <si>
    <t>ул. Тунгусская,8</t>
  </si>
  <si>
    <t>итого по дому:</t>
  </si>
  <si>
    <t>Прочие работы и услуги</t>
  </si>
  <si>
    <t>В отчете отражен тариф, по которому производятся начисления с мая 2014 года.</t>
  </si>
  <si>
    <t>1. Телекоммуникация(ОктопусНет)</t>
  </si>
  <si>
    <t>1.1 Услуги по управлению</t>
  </si>
  <si>
    <t>200 р/мес</t>
  </si>
  <si>
    <t>34 р/мес</t>
  </si>
  <si>
    <t>сумма, т.р.</t>
  </si>
  <si>
    <t>исполнитель</t>
  </si>
  <si>
    <t>ЛифтДВ-1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</si>
  <si>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</si>
  <si>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</si>
  <si>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</si>
  <si>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</si>
  <si>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тариф</t>
  </si>
  <si>
    <t>2. Текущий ремонт коммуникаций, проходящих через нежилые помещения</t>
  </si>
  <si>
    <t>в т.ч  на текущий ремонт</t>
  </si>
  <si>
    <t>Услуги по управлению,налоги</t>
  </si>
  <si>
    <t>итого с прочими услугами: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</si>
  <si>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</si>
  <si>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</si>
  <si>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</si>
  <si>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</si>
  <si>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</si>
  <si>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</si>
  <si>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</si>
  <si>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</si>
  <si>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</si>
  <si>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</si>
  <si>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</si>
  <si>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3. Перечень работ, выполненных по статье " текущий ремонт"  в 2017 году.</t>
  </si>
  <si>
    <t>ремонт ГВС</t>
  </si>
  <si>
    <t>1,5 п.м</t>
  </si>
  <si>
    <t xml:space="preserve"> ООО Эра</t>
  </si>
  <si>
    <t xml:space="preserve">аварийная замена стояков ХГВС по кв.3, подвалу </t>
  </si>
  <si>
    <t>ООО Эра</t>
  </si>
  <si>
    <t>очистка подвала от мусора</t>
  </si>
  <si>
    <t>аварийная замена стояка ХВС по кв.80,87</t>
  </si>
  <si>
    <t>8 п.м</t>
  </si>
  <si>
    <t>Всего: 1778,4 кв.м</t>
  </si>
  <si>
    <t>аварийная замена стояков ХГВС по кв.7-98, ГО</t>
  </si>
  <si>
    <t>120 п.м</t>
  </si>
  <si>
    <t>аварийная замена розлива ХВС</t>
  </si>
  <si>
    <t>90 п.м</t>
  </si>
  <si>
    <t>установка узла учета электрич. Энергии</t>
  </si>
  <si>
    <t>1 компл</t>
  </si>
  <si>
    <t>МУПВ ВПЭС</t>
  </si>
  <si>
    <t>двери металлические на мусорокамеру</t>
  </si>
  <si>
    <t>1 шт</t>
  </si>
  <si>
    <t>Ландшафт</t>
  </si>
  <si>
    <t>3107,31 р</t>
  </si>
  <si>
    <t>План по статье "Текущий ремонт" на 2018 год</t>
  </si>
  <si>
    <r>
      <t xml:space="preserve">ИСХ № </t>
    </r>
    <r>
      <rPr>
        <b/>
        <u/>
        <sz val="9"/>
        <color theme="1"/>
        <rFont val="Calibri"/>
        <family val="2"/>
        <charset val="204"/>
        <scheme val="minor"/>
      </rPr>
      <t xml:space="preserve">    331/02 от 20.02. 2018 г.                         </t>
    </r>
  </si>
  <si>
    <t>Предложение Управляющей компании: По мере  накопления средств- ремонт инженерных коммуникаций ХГВС и электроснабжения.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</si>
</sst>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6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0" fillId="0" borderId="8" xfId="0" applyBorder="1" applyAlignment="1"/>
    <xf numFmtId="0" fontId="0" fillId="0" borderId="7" xfId="0" applyBorder="1" applyAlignment="1"/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16" fillId="0" borderId="1" xfId="0" applyFont="1" applyBorder="1" applyAlignment="1"/>
    <xf numFmtId="0" fontId="16" fillId="0" borderId="1" xfId="0" applyFont="1" applyBorder="1"/>
    <xf numFmtId="0" fontId="16" fillId="0" borderId="1" xfId="0" applyFont="1" applyFill="1" applyBorder="1" applyAlignment="1"/>
    <xf numFmtId="0" fontId="0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6" fillId="0" borderId="2" xfId="0" applyFont="1" applyBorder="1" applyAlignment="1"/>
    <xf numFmtId="0" fontId="9" fillId="0" borderId="2" xfId="0" applyFont="1" applyBorder="1" applyAlignment="1">
      <alignment horizontal="center" wrapText="1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8" xfId="0" applyFont="1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wrapText="1"/>
    </xf>
    <xf numFmtId="0" fontId="3" fillId="0" borderId="9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/>
    <xf numFmtId="0" fontId="4" fillId="2" borderId="8" xfId="0" applyFont="1" applyFill="1" applyBorder="1" applyAlignment="1"/>
    <xf numFmtId="0" fontId="3" fillId="0" borderId="2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2" borderId="7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9" fillId="2" borderId="2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9" xfId="0" applyFont="1" applyBorder="1" applyAlignment="1">
      <alignment horizontal="center"/>
    </xf>
    <xf numFmtId="0" fontId="9" fillId="0" borderId="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Border="1" applyAlignment="1">
      <alignment wrapText="1"/>
    </xf>
    <xf numFmtId="0" fontId="0" fillId="0" borderId="0" xfId="0" applyAlignment="1"/>
    <xf numFmtId="0" fontId="3" fillId="0" borderId="2" xfId="0" applyFont="1" applyFill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8" xfId="0" applyFont="1" applyBorder="1" applyAlignment="1">
      <alignment horizontal="center"/>
    </xf>
    <xf numFmtId="0" fontId="0" fillId="0" borderId="8" xfId="0" applyBorder="1" applyAlignment="1">
      <alignment wrapText="1"/>
    </xf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9" fillId="2" borderId="2" xfId="0" applyFont="1" applyFill="1" applyBorder="1" applyAlignment="1"/>
    <xf numFmtId="0" fontId="4" fillId="2" borderId="8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9" fillId="0" borderId="2" xfId="0" applyFont="1" applyBorder="1" applyAlignment="1"/>
    <xf numFmtId="0" fontId="3" fillId="0" borderId="8" xfId="0" applyFont="1" applyBorder="1" applyAlignment="1"/>
    <xf numFmtId="0" fontId="9" fillId="0" borderId="8" xfId="0" applyFont="1" applyBorder="1" applyAlignment="1"/>
    <xf numFmtId="16" fontId="3" fillId="0" borderId="2" xfId="0" applyNumberFormat="1" applyFont="1" applyBorder="1" applyAlignment="1"/>
    <xf numFmtId="16" fontId="3" fillId="0" borderId="8" xfId="0" applyNumberFormat="1" applyFont="1" applyBorder="1" applyAlignment="1"/>
    <xf numFmtId="0" fontId="3" fillId="0" borderId="7" xfId="0" applyFont="1" applyFill="1" applyBorder="1" applyAlignment="1">
      <alignment horizontal="left"/>
    </xf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9" fillId="0" borderId="7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2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147</v>
      </c>
      <c r="C1" s="1"/>
    </row>
    <row r="2" spans="1:4" ht="15" customHeight="1">
      <c r="A2" s="2" t="s">
        <v>53</v>
      </c>
      <c r="C2" s="4"/>
    </row>
    <row r="3" spans="1:4" ht="15.75">
      <c r="B3" s="4" t="s">
        <v>10</v>
      </c>
      <c r="C3" s="24" t="s">
        <v>123</v>
      </c>
    </row>
    <row r="4" spans="1:4" ht="14.25" customHeight="1">
      <c r="A4" s="22" t="s">
        <v>180</v>
      </c>
      <c r="C4" s="4"/>
    </row>
    <row r="5" spans="1:4" ht="15" customHeight="1">
      <c r="A5" s="4" t="s">
        <v>8</v>
      </c>
      <c r="C5" s="4"/>
    </row>
    <row r="6" spans="1:4" s="23" customFormat="1" ht="12.75" customHeight="1">
      <c r="A6" s="4" t="s">
        <v>54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9</v>
      </c>
      <c r="C8" s="27" t="s">
        <v>51</v>
      </c>
      <c r="D8" s="14"/>
    </row>
    <row r="9" spans="1:4" s="3" customFormat="1" ht="12" customHeight="1">
      <c r="A9" s="12" t="s">
        <v>1</v>
      </c>
      <c r="B9" s="13" t="s">
        <v>11</v>
      </c>
      <c r="C9" s="97" t="s">
        <v>12</v>
      </c>
      <c r="D9" s="98"/>
    </row>
    <row r="10" spans="1:4" s="3" customFormat="1" ht="24" customHeight="1">
      <c r="A10" s="12" t="s">
        <v>2</v>
      </c>
      <c r="B10" s="15" t="s">
        <v>13</v>
      </c>
      <c r="C10" s="92" t="s">
        <v>92</v>
      </c>
      <c r="D10" s="93"/>
    </row>
    <row r="11" spans="1:4" s="3" customFormat="1" ht="15" customHeight="1">
      <c r="A11" s="12" t="s">
        <v>3</v>
      </c>
      <c r="B11" s="13" t="s">
        <v>14</v>
      </c>
      <c r="C11" s="97" t="s">
        <v>15</v>
      </c>
      <c r="D11" s="98"/>
    </row>
    <row r="12" spans="1:4" s="3" customFormat="1" ht="15" customHeight="1">
      <c r="A12" s="90">
        <v>5</v>
      </c>
      <c r="B12" s="90" t="s">
        <v>97</v>
      </c>
      <c r="C12" s="60" t="s">
        <v>98</v>
      </c>
      <c r="D12" s="61" t="s">
        <v>99</v>
      </c>
    </row>
    <row r="13" spans="1:4" s="3" customFormat="1" ht="15" customHeight="1">
      <c r="A13" s="90"/>
      <c r="B13" s="90"/>
      <c r="C13" s="60" t="s">
        <v>100</v>
      </c>
      <c r="D13" s="61" t="s">
        <v>101</v>
      </c>
    </row>
    <row r="14" spans="1:4" s="3" customFormat="1" ht="15" customHeight="1">
      <c r="A14" s="90"/>
      <c r="B14" s="90"/>
      <c r="C14" s="60" t="s">
        <v>102</v>
      </c>
      <c r="D14" s="61" t="s">
        <v>103</v>
      </c>
    </row>
    <row r="15" spans="1:4" s="3" customFormat="1" ht="15" customHeight="1">
      <c r="A15" s="90"/>
      <c r="B15" s="90"/>
      <c r="C15" s="60" t="s">
        <v>104</v>
      </c>
      <c r="D15" s="61" t="s">
        <v>105</v>
      </c>
    </row>
    <row r="16" spans="1:4" s="3" customFormat="1" ht="15" customHeight="1">
      <c r="A16" s="90"/>
      <c r="B16" s="90"/>
      <c r="C16" s="60" t="s">
        <v>106</v>
      </c>
      <c r="D16" s="61" t="s">
        <v>107</v>
      </c>
    </row>
    <row r="17" spans="1:5" s="3" customFormat="1" ht="15" customHeight="1">
      <c r="A17" s="90"/>
      <c r="B17" s="90"/>
      <c r="C17" s="60" t="s">
        <v>108</v>
      </c>
      <c r="D17" s="61" t="s">
        <v>109</v>
      </c>
    </row>
    <row r="18" spans="1:5" s="3" customFormat="1" ht="15" customHeight="1">
      <c r="A18" s="90"/>
      <c r="B18" s="90"/>
      <c r="C18" s="62" t="s">
        <v>110</v>
      </c>
      <c r="D18" s="61" t="s">
        <v>111</v>
      </c>
    </row>
    <row r="19" spans="1:5" s="3" customFormat="1" ht="14.25" customHeight="1">
      <c r="A19" s="12" t="s">
        <v>4</v>
      </c>
      <c r="B19" s="13" t="s">
        <v>16</v>
      </c>
      <c r="C19" s="99" t="s">
        <v>113</v>
      </c>
      <c r="D19" s="100"/>
    </row>
    <row r="20" spans="1:5" s="3" customFormat="1">
      <c r="A20" s="12" t="s">
        <v>5</v>
      </c>
      <c r="B20" s="13" t="s">
        <v>17</v>
      </c>
      <c r="C20" s="101" t="s">
        <v>59</v>
      </c>
      <c r="D20" s="102"/>
    </row>
    <row r="21" spans="1:5" s="3" customFormat="1" ht="16.5" customHeight="1">
      <c r="A21" s="12" t="s">
        <v>6</v>
      </c>
      <c r="B21" s="13" t="s">
        <v>18</v>
      </c>
      <c r="C21" s="92" t="s">
        <v>19</v>
      </c>
      <c r="D21" s="93"/>
    </row>
    <row r="22" spans="1:5" s="3" customFormat="1" ht="16.5" customHeight="1">
      <c r="A22" s="25"/>
      <c r="B22" s="26"/>
      <c r="C22" s="25"/>
      <c r="D22" s="25"/>
    </row>
    <row r="23" spans="1:5" s="5" customFormat="1" ht="15.75" customHeight="1">
      <c r="A23" s="8" t="s">
        <v>20</v>
      </c>
      <c r="B23" s="17"/>
      <c r="C23" s="17"/>
      <c r="D23" s="17"/>
    </row>
    <row r="24" spans="1:5" s="5" customFormat="1" ht="15.75" customHeight="1">
      <c r="A24" s="16"/>
      <c r="B24" s="17"/>
      <c r="C24" s="17"/>
      <c r="D24" s="17"/>
    </row>
    <row r="25" spans="1:5" ht="21.75" customHeight="1">
      <c r="A25" s="6"/>
      <c r="B25" s="18" t="s">
        <v>21</v>
      </c>
      <c r="C25" s="7" t="s">
        <v>22</v>
      </c>
      <c r="D25" s="9" t="s">
        <v>23</v>
      </c>
    </row>
    <row r="26" spans="1:5" s="5" customFormat="1" ht="28.5" customHeight="1">
      <c r="A26" s="94" t="s">
        <v>26</v>
      </c>
      <c r="B26" s="95"/>
      <c r="C26" s="95"/>
      <c r="D26" s="96"/>
    </row>
    <row r="27" spans="1:5" s="5" customFormat="1" ht="15" customHeight="1">
      <c r="A27" s="29"/>
      <c r="B27" s="30"/>
      <c r="C27" s="30"/>
      <c r="D27" s="31"/>
    </row>
    <row r="28" spans="1:5" ht="13.5" customHeight="1">
      <c r="A28" s="7">
        <v>1</v>
      </c>
      <c r="B28" s="6" t="s">
        <v>114</v>
      </c>
      <c r="C28" s="6" t="s">
        <v>24</v>
      </c>
      <c r="D28" s="6" t="s">
        <v>25</v>
      </c>
    </row>
    <row r="29" spans="1:5">
      <c r="A29" s="20" t="s">
        <v>27</v>
      </c>
      <c r="B29" s="19"/>
      <c r="C29" s="19"/>
      <c r="D29" s="19"/>
    </row>
    <row r="30" spans="1:5" ht="12.75" customHeight="1">
      <c r="A30" s="7">
        <v>1</v>
      </c>
      <c r="B30" s="6" t="s">
        <v>115</v>
      </c>
      <c r="C30" s="6" t="s">
        <v>116</v>
      </c>
      <c r="D30" s="10" t="s">
        <v>117</v>
      </c>
      <c r="E30" t="s">
        <v>91</v>
      </c>
    </row>
    <row r="31" spans="1:5">
      <c r="A31" s="20" t="s">
        <v>43</v>
      </c>
      <c r="B31" s="19"/>
      <c r="C31" s="19"/>
      <c r="D31" s="19"/>
    </row>
    <row r="32" spans="1:5" ht="13.5" customHeight="1">
      <c r="A32" s="20" t="s">
        <v>44</v>
      </c>
      <c r="B32" s="19"/>
      <c r="C32" s="19"/>
      <c r="D32" s="19"/>
    </row>
    <row r="33" spans="1:4" ht="12" customHeight="1">
      <c r="A33" s="7">
        <v>1</v>
      </c>
      <c r="B33" s="6" t="s">
        <v>28</v>
      </c>
      <c r="C33" s="6" t="s">
        <v>127</v>
      </c>
      <c r="D33" s="10" t="s">
        <v>29</v>
      </c>
    </row>
    <row r="34" spans="1:4">
      <c r="A34" s="20" t="s">
        <v>30</v>
      </c>
      <c r="B34" s="19"/>
      <c r="C34" s="19"/>
      <c r="D34" s="19"/>
    </row>
    <row r="35" spans="1:4" ht="14.25" customHeight="1">
      <c r="A35" s="7">
        <v>1</v>
      </c>
      <c r="B35" s="6" t="s">
        <v>31</v>
      </c>
      <c r="C35" s="6" t="s">
        <v>24</v>
      </c>
      <c r="D35" s="6" t="s">
        <v>32</v>
      </c>
    </row>
    <row r="36" spans="1:4" ht="13.5" customHeight="1">
      <c r="A36" s="20" t="s">
        <v>33</v>
      </c>
      <c r="B36" s="19"/>
      <c r="C36" s="19"/>
      <c r="D36" s="19"/>
    </row>
    <row r="37" spans="1:4">
      <c r="A37" s="7">
        <v>1</v>
      </c>
      <c r="B37" s="6" t="s">
        <v>34</v>
      </c>
      <c r="C37" s="6" t="s">
        <v>24</v>
      </c>
      <c r="D37" s="6" t="s">
        <v>25</v>
      </c>
    </row>
    <row r="38" spans="1:4">
      <c r="A38" s="28"/>
      <c r="B38" s="11"/>
      <c r="C38" s="11"/>
      <c r="D38" s="11"/>
    </row>
    <row r="39" spans="1:4">
      <c r="A39" s="4" t="s">
        <v>52</v>
      </c>
      <c r="B39" s="19"/>
      <c r="C39" s="19"/>
      <c r="D39" s="19"/>
    </row>
    <row r="40" spans="1:4">
      <c r="A40" s="7">
        <v>1</v>
      </c>
      <c r="B40" s="6" t="s">
        <v>35</v>
      </c>
      <c r="C40" s="88">
        <v>1986</v>
      </c>
      <c r="D40" s="89"/>
    </row>
    <row r="41" spans="1:4">
      <c r="A41" s="7">
        <v>2</v>
      </c>
      <c r="B41" s="6" t="s">
        <v>37</v>
      </c>
      <c r="C41" s="88" t="s">
        <v>119</v>
      </c>
      <c r="D41" s="89"/>
    </row>
    <row r="42" spans="1:4" ht="15" customHeight="1">
      <c r="A42" s="7">
        <v>3</v>
      </c>
      <c r="B42" s="6" t="s">
        <v>38</v>
      </c>
      <c r="C42" s="88" t="s">
        <v>94</v>
      </c>
      <c r="D42" s="91"/>
    </row>
    <row r="43" spans="1:4">
      <c r="A43" s="7">
        <v>4</v>
      </c>
      <c r="B43" s="6" t="s">
        <v>36</v>
      </c>
      <c r="C43" s="88" t="s">
        <v>120</v>
      </c>
      <c r="D43" s="91"/>
    </row>
    <row r="44" spans="1:4">
      <c r="A44" s="7">
        <v>5</v>
      </c>
      <c r="B44" s="6" t="s">
        <v>39</v>
      </c>
      <c r="C44" s="88" t="s">
        <v>95</v>
      </c>
      <c r="D44" s="91"/>
    </row>
    <row r="45" spans="1:4">
      <c r="A45" s="7">
        <v>6</v>
      </c>
      <c r="B45" s="6" t="s">
        <v>40</v>
      </c>
      <c r="C45" s="88" t="s">
        <v>126</v>
      </c>
      <c r="D45" s="89"/>
    </row>
    <row r="46" spans="1:4" ht="15" customHeight="1">
      <c r="A46" s="7">
        <v>7</v>
      </c>
      <c r="B46" s="6" t="s">
        <v>41</v>
      </c>
      <c r="C46" s="88" t="s">
        <v>60</v>
      </c>
      <c r="D46" s="89"/>
    </row>
    <row r="47" spans="1:4">
      <c r="A47" s="7">
        <v>8</v>
      </c>
      <c r="B47" s="6" t="s">
        <v>42</v>
      </c>
      <c r="C47" s="88" t="s">
        <v>167</v>
      </c>
      <c r="D47" s="89"/>
    </row>
    <row r="48" spans="1:4">
      <c r="A48" s="7">
        <v>9</v>
      </c>
      <c r="B48" s="6" t="s">
        <v>124</v>
      </c>
      <c r="C48" s="88" t="s">
        <v>125</v>
      </c>
      <c r="D48" s="89"/>
    </row>
    <row r="49" spans="1:4">
      <c r="A49" s="70"/>
      <c r="B49" s="6" t="s">
        <v>93</v>
      </c>
      <c r="C49" s="70" t="s">
        <v>118</v>
      </c>
      <c r="D49" s="70"/>
    </row>
    <row r="50" spans="1:4" ht="15" customHeight="1">
      <c r="A50" s="4"/>
    </row>
    <row r="51" spans="1:4">
      <c r="A51" s="4"/>
    </row>
    <row r="53" spans="1:4" ht="15" customHeight="1"/>
  </sheetData>
  <mergeCells count="18">
    <mergeCell ref="C9:D9"/>
    <mergeCell ref="C10:D10"/>
    <mergeCell ref="C11:D11"/>
    <mergeCell ref="C19:D19"/>
    <mergeCell ref="C20:D20"/>
    <mergeCell ref="C48:D48"/>
    <mergeCell ref="A12:A18"/>
    <mergeCell ref="B12:B18"/>
    <mergeCell ref="C45:D45"/>
    <mergeCell ref="C46:D46"/>
    <mergeCell ref="C47:D47"/>
    <mergeCell ref="C44:D44"/>
    <mergeCell ref="C21:D21"/>
    <mergeCell ref="A26:D26"/>
    <mergeCell ref="C40:D40"/>
    <mergeCell ref="C41:D41"/>
    <mergeCell ref="C42:D42"/>
    <mergeCell ref="C43:D43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6"/>
  <sheetViews>
    <sheetView tabSelected="1" topLeftCell="A74" workbookViewId="0">
      <selection activeCell="A54" sqref="A54:H97"/>
    </sheetView>
  </sheetViews>
  <sheetFormatPr defaultRowHeight="15"/>
  <cols>
    <col min="1" max="1" width="15.85546875" customWidth="1"/>
    <col min="2" max="2" width="13.42578125" style="33" customWidth="1"/>
    <col min="3" max="3" width="8.5703125" style="33" customWidth="1"/>
    <col min="4" max="4" width="8.28515625" customWidth="1"/>
    <col min="5" max="5" width="9" customWidth="1"/>
    <col min="6" max="6" width="9.7109375" customWidth="1"/>
    <col min="7" max="7" width="9.5703125" customWidth="1"/>
    <col min="8" max="8" width="11.5703125" customWidth="1"/>
  </cols>
  <sheetData>
    <row r="1" spans="1:8">
      <c r="A1" s="78" t="s">
        <v>141</v>
      </c>
      <c r="B1" s="79"/>
      <c r="C1" s="80"/>
      <c r="D1" s="80"/>
      <c r="E1" s="79"/>
      <c r="F1" s="79"/>
      <c r="G1" s="79"/>
      <c r="H1" s="79"/>
    </row>
    <row r="2" spans="1:8" ht="13.5" customHeight="1">
      <c r="A2" s="78" t="s">
        <v>148</v>
      </c>
      <c r="B2" s="79"/>
      <c r="C2" s="80"/>
      <c r="D2" s="80"/>
      <c r="E2" s="79"/>
      <c r="F2" s="79"/>
      <c r="G2" s="79"/>
      <c r="H2" s="79"/>
    </row>
    <row r="3" spans="1:8" ht="56.25" customHeight="1">
      <c r="A3" s="146" t="s">
        <v>66</v>
      </c>
      <c r="B3" s="147"/>
      <c r="C3" s="81" t="s">
        <v>142</v>
      </c>
      <c r="D3" s="82" t="s">
        <v>67</v>
      </c>
      <c r="E3" s="82" t="s">
        <v>68</v>
      </c>
      <c r="F3" s="82" t="s">
        <v>69</v>
      </c>
      <c r="G3" s="83" t="s">
        <v>70</v>
      </c>
      <c r="H3" s="82" t="s">
        <v>71</v>
      </c>
    </row>
    <row r="4" spans="1:8" ht="27.75" customHeight="1">
      <c r="A4" s="113" t="s">
        <v>149</v>
      </c>
      <c r="B4" s="112"/>
      <c r="C4" s="81"/>
      <c r="D4" s="82">
        <v>-325.77999999999997</v>
      </c>
      <c r="E4" s="82"/>
      <c r="F4" s="82"/>
      <c r="G4" s="83"/>
      <c r="H4" s="82"/>
    </row>
    <row r="5" spans="1:8" ht="17.25" customHeight="1">
      <c r="A5" s="84" t="s">
        <v>139</v>
      </c>
      <c r="B5" s="85"/>
      <c r="C5" s="81"/>
      <c r="D5" s="82">
        <v>40.270000000000003</v>
      </c>
      <c r="E5" s="82"/>
      <c r="F5" s="82"/>
      <c r="G5" s="83"/>
      <c r="H5" s="82"/>
    </row>
    <row r="6" spans="1:8" ht="18.75" customHeight="1">
      <c r="A6" s="84" t="s">
        <v>140</v>
      </c>
      <c r="B6" s="85"/>
      <c r="C6" s="81"/>
      <c r="D6" s="82">
        <v>-366.05</v>
      </c>
      <c r="E6" s="82"/>
      <c r="F6" s="82"/>
      <c r="G6" s="83"/>
      <c r="H6" s="82"/>
    </row>
    <row r="7" spans="1:8" ht="20.25" customHeight="1">
      <c r="A7" s="114" t="s">
        <v>150</v>
      </c>
      <c r="B7" s="115"/>
      <c r="C7" s="115"/>
      <c r="D7" s="115"/>
      <c r="E7" s="115"/>
      <c r="F7" s="115"/>
      <c r="G7" s="115"/>
      <c r="H7" s="116"/>
    </row>
    <row r="8" spans="1:8" ht="17.25" customHeight="1">
      <c r="A8" s="117" t="s">
        <v>72</v>
      </c>
      <c r="B8" s="145"/>
      <c r="C8" s="35">
        <v>20.420000000000002</v>
      </c>
      <c r="D8" s="32">
        <v>-122.64</v>
      </c>
      <c r="E8" s="32">
        <f>E12+E15+E18+E21+E24+E27</f>
        <v>1080.06</v>
      </c>
      <c r="F8" s="32">
        <f>F12+F15+F18+F21+F24+F27</f>
        <v>1094.99</v>
      </c>
      <c r="G8" s="32">
        <f>G12+G15+G18+G21+G24+G27</f>
        <v>1094.99</v>
      </c>
      <c r="H8" s="7">
        <f>F8-E8+D8</f>
        <v>-107.70999999999994</v>
      </c>
    </row>
    <row r="9" spans="1:8">
      <c r="A9" s="42" t="s">
        <v>73</v>
      </c>
      <c r="B9" s="43"/>
      <c r="C9" s="7">
        <v>18.38</v>
      </c>
      <c r="D9" s="7">
        <v>-110.38</v>
      </c>
      <c r="E9" s="7">
        <f>E8-E10</f>
        <v>971.8</v>
      </c>
      <c r="F9" s="7">
        <f>F8-F10</f>
        <v>989.49</v>
      </c>
      <c r="G9" s="7">
        <f>G8-G10</f>
        <v>989.49</v>
      </c>
      <c r="H9" s="7">
        <f t="shared" ref="H9:H10" si="0">F9-E9+D9</f>
        <v>-92.689999999999941</v>
      </c>
    </row>
    <row r="10" spans="1:8">
      <c r="A10" s="109" t="s">
        <v>74</v>
      </c>
      <c r="B10" s="110"/>
      <c r="C10" s="7">
        <v>2.04</v>
      </c>
      <c r="D10" s="7">
        <v>-12.26</v>
      </c>
      <c r="E10" s="7">
        <v>108.26</v>
      </c>
      <c r="F10" s="7">
        <v>105.5</v>
      </c>
      <c r="G10" s="7">
        <v>105.5</v>
      </c>
      <c r="H10" s="7">
        <f t="shared" si="0"/>
        <v>-15.020000000000005</v>
      </c>
    </row>
    <row r="11" spans="1:8" ht="12.75" customHeight="1">
      <c r="A11" s="148" t="s">
        <v>75</v>
      </c>
      <c r="B11" s="144"/>
      <c r="C11" s="144"/>
      <c r="D11" s="144"/>
      <c r="E11" s="144"/>
      <c r="F11" s="144"/>
      <c r="G11" s="144"/>
      <c r="H11" s="145"/>
    </row>
    <row r="12" spans="1:8">
      <c r="A12" s="119" t="s">
        <v>55</v>
      </c>
      <c r="B12" s="120"/>
      <c r="C12" s="35">
        <v>5.65</v>
      </c>
      <c r="D12" s="32">
        <v>-29.97</v>
      </c>
      <c r="E12" s="32">
        <v>308.63</v>
      </c>
      <c r="F12" s="32">
        <v>312.52999999999997</v>
      </c>
      <c r="G12" s="32">
        <v>312.52999999999997</v>
      </c>
      <c r="H12" s="7">
        <f t="shared" ref="H12:H30" si="1">F12-E12+D12</f>
        <v>-26.070000000000022</v>
      </c>
    </row>
    <row r="13" spans="1:8">
      <c r="A13" s="42" t="s">
        <v>73</v>
      </c>
      <c r="B13" s="43"/>
      <c r="C13" s="7">
        <v>5.08</v>
      </c>
      <c r="D13" s="7">
        <v>-27.17</v>
      </c>
      <c r="E13" s="7">
        <f>E12-E14</f>
        <v>277.77</v>
      </c>
      <c r="F13" s="7">
        <f>F12-F14</f>
        <v>281.27999999999997</v>
      </c>
      <c r="G13" s="7">
        <f>G12-G14</f>
        <v>281.27999999999997</v>
      </c>
      <c r="H13" s="7">
        <f t="shared" si="1"/>
        <v>-23.660000000000011</v>
      </c>
    </row>
    <row r="14" spans="1:8">
      <c r="A14" s="109" t="s">
        <v>74</v>
      </c>
      <c r="B14" s="110"/>
      <c r="C14" s="7">
        <v>0.56999999999999995</v>
      </c>
      <c r="D14" s="7">
        <v>-2.8</v>
      </c>
      <c r="E14" s="7">
        <v>30.86</v>
      </c>
      <c r="F14" s="7">
        <v>31.25</v>
      </c>
      <c r="G14" s="7">
        <v>31.25</v>
      </c>
      <c r="H14" s="7">
        <f t="shared" si="1"/>
        <v>-2.4099999999999993</v>
      </c>
    </row>
    <row r="15" spans="1:8" ht="23.25" customHeight="1">
      <c r="A15" s="119" t="s">
        <v>45</v>
      </c>
      <c r="B15" s="120"/>
      <c r="C15" s="35">
        <v>3.45</v>
      </c>
      <c r="D15" s="32">
        <v>-20.3</v>
      </c>
      <c r="E15" s="32">
        <v>188.45</v>
      </c>
      <c r="F15" s="32">
        <v>190.83</v>
      </c>
      <c r="G15" s="32">
        <v>190.83</v>
      </c>
      <c r="H15" s="7">
        <f t="shared" si="1"/>
        <v>-17.919999999999977</v>
      </c>
    </row>
    <row r="16" spans="1:8">
      <c r="A16" s="42" t="s">
        <v>73</v>
      </c>
      <c r="B16" s="43"/>
      <c r="C16" s="7">
        <v>3.1</v>
      </c>
      <c r="D16" s="7">
        <v>-18.260000000000002</v>
      </c>
      <c r="E16" s="7">
        <f>E15-E17</f>
        <v>169.6</v>
      </c>
      <c r="F16" s="7">
        <f>F15-F17</f>
        <v>171.75</v>
      </c>
      <c r="G16" s="7">
        <f>G15-G17</f>
        <v>171.75</v>
      </c>
      <c r="H16" s="7">
        <f t="shared" si="1"/>
        <v>-16.109999999999996</v>
      </c>
    </row>
    <row r="17" spans="1:8" ht="15" customHeight="1">
      <c r="A17" s="109" t="s">
        <v>74</v>
      </c>
      <c r="B17" s="110"/>
      <c r="C17" s="7">
        <v>0.35</v>
      </c>
      <c r="D17" s="7">
        <v>-2.04</v>
      </c>
      <c r="E17" s="7">
        <v>18.850000000000001</v>
      </c>
      <c r="F17" s="7">
        <v>19.079999999999998</v>
      </c>
      <c r="G17" s="7">
        <v>19.079999999999998</v>
      </c>
      <c r="H17" s="7">
        <f t="shared" si="1"/>
        <v>-1.8100000000000032</v>
      </c>
    </row>
    <row r="18" spans="1:8" ht="15.75" customHeight="1">
      <c r="A18" s="119" t="s">
        <v>56</v>
      </c>
      <c r="B18" s="120"/>
      <c r="C18" s="41">
        <v>2.37</v>
      </c>
      <c r="D18" s="32">
        <v>-15.58</v>
      </c>
      <c r="E18" s="32">
        <v>129.46</v>
      </c>
      <c r="F18" s="32">
        <v>131.09</v>
      </c>
      <c r="G18" s="32">
        <v>131.09</v>
      </c>
      <c r="H18" s="7">
        <f t="shared" si="1"/>
        <v>-13.950000000000005</v>
      </c>
    </row>
    <row r="19" spans="1:8" ht="15.75" customHeight="1">
      <c r="A19" s="42" t="s">
        <v>73</v>
      </c>
      <c r="B19" s="43"/>
      <c r="C19" s="7">
        <v>2.13</v>
      </c>
      <c r="D19" s="7">
        <v>-14.01</v>
      </c>
      <c r="E19" s="7">
        <f>E18-E20</f>
        <v>116.51</v>
      </c>
      <c r="F19" s="7">
        <f>F18-F20</f>
        <v>117.98</v>
      </c>
      <c r="G19" s="7">
        <f>G18-G20</f>
        <v>117.98</v>
      </c>
      <c r="H19" s="7">
        <f t="shared" si="1"/>
        <v>-12.540000000000001</v>
      </c>
    </row>
    <row r="20" spans="1:8" ht="12.75" customHeight="1">
      <c r="A20" s="109" t="s">
        <v>74</v>
      </c>
      <c r="B20" s="110"/>
      <c r="C20" s="7">
        <v>0.24</v>
      </c>
      <c r="D20" s="7">
        <v>-1.57</v>
      </c>
      <c r="E20" s="7">
        <v>12.95</v>
      </c>
      <c r="F20" s="7">
        <v>13.11</v>
      </c>
      <c r="G20" s="7">
        <v>13.11</v>
      </c>
      <c r="H20" s="7">
        <f t="shared" si="1"/>
        <v>-1.41</v>
      </c>
    </row>
    <row r="21" spans="1:8">
      <c r="A21" s="119" t="s">
        <v>57</v>
      </c>
      <c r="B21" s="120"/>
      <c r="C21" s="34">
        <v>1.1100000000000001</v>
      </c>
      <c r="D21" s="7">
        <v>-7.49</v>
      </c>
      <c r="E21" s="7">
        <v>60.63</v>
      </c>
      <c r="F21" s="7">
        <v>61.4</v>
      </c>
      <c r="G21" s="7">
        <v>61.4</v>
      </c>
      <c r="H21" s="7">
        <f t="shared" si="1"/>
        <v>-6.7200000000000042</v>
      </c>
    </row>
    <row r="22" spans="1:8" ht="14.25" customHeight="1">
      <c r="A22" s="42" t="s">
        <v>73</v>
      </c>
      <c r="B22" s="43"/>
      <c r="C22" s="7">
        <v>1</v>
      </c>
      <c r="D22" s="7">
        <v>-6.75</v>
      </c>
      <c r="E22" s="7">
        <f>E21-E23</f>
        <v>54.57</v>
      </c>
      <c r="F22" s="7">
        <f>F21-F23</f>
        <v>55.26</v>
      </c>
      <c r="G22" s="7">
        <f>G21-G23</f>
        <v>55.26</v>
      </c>
      <c r="H22" s="7">
        <f t="shared" si="1"/>
        <v>-6.0600000000000023</v>
      </c>
    </row>
    <row r="23" spans="1:8" ht="14.25" customHeight="1">
      <c r="A23" s="109" t="s">
        <v>74</v>
      </c>
      <c r="B23" s="110"/>
      <c r="C23" s="7">
        <v>0.11</v>
      </c>
      <c r="D23" s="7">
        <v>-0.74</v>
      </c>
      <c r="E23" s="7">
        <v>6.06</v>
      </c>
      <c r="F23" s="7">
        <v>6.14</v>
      </c>
      <c r="G23" s="7">
        <v>6.14</v>
      </c>
      <c r="H23" s="7">
        <f t="shared" si="1"/>
        <v>-0.65999999999999992</v>
      </c>
    </row>
    <row r="24" spans="1:8" ht="14.25" customHeight="1">
      <c r="A24" s="10" t="s">
        <v>46</v>
      </c>
      <c r="B24" s="44"/>
      <c r="C24" s="34">
        <v>3.65</v>
      </c>
      <c r="D24" s="7">
        <v>-25.67</v>
      </c>
      <c r="E24" s="7">
        <v>199.38</v>
      </c>
      <c r="F24" s="7">
        <v>201.86</v>
      </c>
      <c r="G24" s="7">
        <v>201.86</v>
      </c>
      <c r="H24" s="7">
        <f t="shared" si="1"/>
        <v>-23.189999999999984</v>
      </c>
    </row>
    <row r="25" spans="1:8" ht="14.25" customHeight="1">
      <c r="A25" s="42" t="s">
        <v>73</v>
      </c>
      <c r="B25" s="43"/>
      <c r="C25" s="7">
        <v>3.29</v>
      </c>
      <c r="D25" s="7">
        <v>-23.12</v>
      </c>
      <c r="E25" s="7">
        <f>E24-E26</f>
        <v>179.44</v>
      </c>
      <c r="F25" s="7">
        <f>F24-F26</f>
        <v>181.67000000000002</v>
      </c>
      <c r="G25" s="7">
        <f>G24-G26</f>
        <v>181.67000000000002</v>
      </c>
      <c r="H25" s="7">
        <f t="shared" si="1"/>
        <v>-20.889999999999983</v>
      </c>
    </row>
    <row r="26" spans="1:8">
      <c r="A26" s="109" t="s">
        <v>74</v>
      </c>
      <c r="B26" s="110"/>
      <c r="C26" s="7">
        <v>0.36</v>
      </c>
      <c r="D26" s="7">
        <v>-2.5499999999999998</v>
      </c>
      <c r="E26" s="7">
        <v>19.940000000000001</v>
      </c>
      <c r="F26" s="7">
        <v>20.190000000000001</v>
      </c>
      <c r="G26" s="7">
        <v>20.190000000000001</v>
      </c>
      <c r="H26" s="7">
        <f t="shared" si="1"/>
        <v>-2.2999999999999998</v>
      </c>
    </row>
    <row r="27" spans="1:8" ht="14.25" customHeight="1">
      <c r="A27" s="105" t="s">
        <v>47</v>
      </c>
      <c r="B27" s="106"/>
      <c r="C27" s="162">
        <v>4.1900000000000004</v>
      </c>
      <c r="D27" s="121">
        <v>-23.63</v>
      </c>
      <c r="E27" s="121">
        <v>193.51</v>
      </c>
      <c r="F27" s="121">
        <v>197.28</v>
      </c>
      <c r="G27" s="121">
        <v>197.28</v>
      </c>
      <c r="H27" s="7">
        <f t="shared" si="1"/>
        <v>-19.859999999999989</v>
      </c>
    </row>
    <row r="28" spans="1:8" ht="0.75" hidden="1" customHeight="1">
      <c r="A28" s="107"/>
      <c r="B28" s="108"/>
      <c r="C28" s="163"/>
      <c r="D28" s="122"/>
      <c r="E28" s="122"/>
      <c r="F28" s="122"/>
      <c r="G28" s="122"/>
      <c r="H28" s="7">
        <f t="shared" si="1"/>
        <v>0</v>
      </c>
    </row>
    <row r="29" spans="1:8">
      <c r="A29" s="42" t="s">
        <v>73</v>
      </c>
      <c r="B29" s="43"/>
      <c r="C29" s="7">
        <v>3.77</v>
      </c>
      <c r="D29" s="7">
        <v>-21.26</v>
      </c>
      <c r="E29" s="7">
        <f>E27-E30</f>
        <v>174.16</v>
      </c>
      <c r="F29" s="7">
        <f>F27-F30</f>
        <v>177.55</v>
      </c>
      <c r="G29" s="7">
        <f>G27-G30</f>
        <v>177.55</v>
      </c>
      <c r="H29" s="7">
        <f t="shared" si="1"/>
        <v>-17.869999999999987</v>
      </c>
    </row>
    <row r="30" spans="1:8">
      <c r="A30" s="109" t="s">
        <v>74</v>
      </c>
      <c r="B30" s="110"/>
      <c r="C30" s="7">
        <v>0.42</v>
      </c>
      <c r="D30" s="7">
        <v>-2.37</v>
      </c>
      <c r="E30" s="7">
        <v>19.350000000000001</v>
      </c>
      <c r="F30" s="7">
        <v>19.73</v>
      </c>
      <c r="G30" s="7">
        <v>19.73</v>
      </c>
      <c r="H30" s="7">
        <f t="shared" si="1"/>
        <v>-1.9900000000000011</v>
      </c>
    </row>
    <row r="31" spans="1:8">
      <c r="A31" s="57"/>
      <c r="B31" s="58"/>
      <c r="C31" s="7"/>
      <c r="D31" s="7"/>
      <c r="E31" s="7"/>
      <c r="F31" s="7"/>
      <c r="G31" s="56"/>
      <c r="H31" s="7"/>
    </row>
    <row r="32" spans="1:8" ht="15.75" customHeight="1">
      <c r="A32" s="117" t="s">
        <v>48</v>
      </c>
      <c r="B32" s="118"/>
      <c r="C32" s="34">
        <v>7.8</v>
      </c>
      <c r="D32" s="34">
        <v>-239.41</v>
      </c>
      <c r="E32" s="34">
        <v>410.9</v>
      </c>
      <c r="F32" s="34">
        <v>416.05</v>
      </c>
      <c r="G32" s="66">
        <f>G33+G34</f>
        <v>569.5</v>
      </c>
      <c r="H32" s="34">
        <f>F32-E32+D32+F32-G32</f>
        <v>-387.70999999999992</v>
      </c>
    </row>
    <row r="33" spans="1:8" ht="14.25" customHeight="1">
      <c r="A33" s="67" t="s">
        <v>76</v>
      </c>
      <c r="B33" s="68"/>
      <c r="C33" s="34">
        <v>7.02</v>
      </c>
      <c r="D33" s="7">
        <v>-232.72</v>
      </c>
      <c r="E33" s="7">
        <f>E32-E34</f>
        <v>369.80999999999995</v>
      </c>
      <c r="F33" s="7">
        <f>F32-F34</f>
        <v>374.44</v>
      </c>
      <c r="G33" s="69">
        <v>527.89</v>
      </c>
      <c r="H33" s="7">
        <f t="shared" ref="H33" si="2">F33-E33+D33+F33-G33</f>
        <v>-381.53999999999996</v>
      </c>
    </row>
    <row r="34" spans="1:8" ht="13.5" customHeight="1">
      <c r="A34" s="109" t="s">
        <v>74</v>
      </c>
      <c r="B34" s="110"/>
      <c r="C34" s="7">
        <v>0.39</v>
      </c>
      <c r="D34" s="7">
        <v>-6.69</v>
      </c>
      <c r="E34" s="7">
        <v>41.09</v>
      </c>
      <c r="F34" s="7">
        <v>41.61</v>
      </c>
      <c r="G34" s="7">
        <v>41.61</v>
      </c>
      <c r="H34" s="7">
        <f t="shared" ref="H34" si="3">F34-E34+D34+F34-G34</f>
        <v>-6.1700000000000017</v>
      </c>
    </row>
    <row r="35" spans="1:8" ht="13.5" customHeight="1">
      <c r="A35" s="164" t="s">
        <v>152</v>
      </c>
      <c r="B35" s="165"/>
      <c r="C35" s="7"/>
      <c r="D35" s="34">
        <v>0</v>
      </c>
      <c r="E35" s="34">
        <f>E37+E38+E39+E40</f>
        <v>213.16</v>
      </c>
      <c r="F35" s="34">
        <f>F37+F38+F39+F40</f>
        <v>202.36999999999998</v>
      </c>
      <c r="G35" s="34">
        <v>202.37</v>
      </c>
      <c r="H35" s="34">
        <f>F35-E35</f>
        <v>-10.79000000000002</v>
      </c>
    </row>
    <row r="36" spans="1:8" ht="13.5" customHeight="1">
      <c r="A36" s="86" t="s">
        <v>153</v>
      </c>
      <c r="B36" s="87"/>
      <c r="C36" s="7"/>
      <c r="D36" s="7"/>
      <c r="E36" s="7"/>
      <c r="F36" s="7"/>
      <c r="G36" s="7"/>
      <c r="H36" s="34"/>
    </row>
    <row r="37" spans="1:8" ht="13.5" customHeight="1">
      <c r="A37" s="139" t="s">
        <v>154</v>
      </c>
      <c r="B37" s="159"/>
      <c r="C37" s="7"/>
      <c r="D37" s="7">
        <v>0</v>
      </c>
      <c r="E37" s="7">
        <v>6.28</v>
      </c>
      <c r="F37" s="7">
        <v>5.95</v>
      </c>
      <c r="G37" s="7">
        <v>5.95</v>
      </c>
      <c r="H37" s="34">
        <f t="shared" ref="H37:H40" si="4">F37-E37</f>
        <v>-0.33000000000000007</v>
      </c>
    </row>
    <row r="38" spans="1:8" ht="13.5" customHeight="1">
      <c r="A38" s="139" t="s">
        <v>156</v>
      </c>
      <c r="B38" s="159"/>
      <c r="C38" s="7"/>
      <c r="D38" s="7">
        <v>0</v>
      </c>
      <c r="E38" s="7">
        <v>27</v>
      </c>
      <c r="F38" s="7">
        <v>25.59</v>
      </c>
      <c r="G38" s="7">
        <v>25.59</v>
      </c>
      <c r="H38" s="34">
        <f t="shared" si="4"/>
        <v>-1.4100000000000001</v>
      </c>
    </row>
    <row r="39" spans="1:8" ht="13.5" customHeight="1">
      <c r="A39" s="139" t="s">
        <v>157</v>
      </c>
      <c r="B39" s="159"/>
      <c r="C39" s="7"/>
      <c r="D39" s="7">
        <v>0</v>
      </c>
      <c r="E39" s="7">
        <v>176.7</v>
      </c>
      <c r="F39" s="7">
        <v>167.88</v>
      </c>
      <c r="G39" s="7">
        <v>167.88</v>
      </c>
      <c r="H39" s="34">
        <f t="shared" si="4"/>
        <v>-8.8199999999999932</v>
      </c>
    </row>
    <row r="40" spans="1:8" ht="13.5" customHeight="1">
      <c r="A40" s="139" t="s">
        <v>155</v>
      </c>
      <c r="B40" s="159"/>
      <c r="C40" s="7"/>
      <c r="D40" s="7">
        <v>0</v>
      </c>
      <c r="E40" s="7">
        <v>3.18</v>
      </c>
      <c r="F40" s="7">
        <v>2.95</v>
      </c>
      <c r="G40" s="7">
        <v>2.95</v>
      </c>
      <c r="H40" s="34">
        <f t="shared" si="4"/>
        <v>-0.22999999999999998</v>
      </c>
    </row>
    <row r="41" spans="1:8" ht="16.5" customHeight="1">
      <c r="A41" s="155" t="s">
        <v>128</v>
      </c>
      <c r="B41" s="156"/>
      <c r="C41" s="7"/>
      <c r="D41" s="34"/>
      <c r="E41" s="34">
        <f>E8+E32+E35</f>
        <v>1704.1200000000001</v>
      </c>
      <c r="F41" s="34">
        <f t="shared" ref="F41:G41" si="5">F8+F32+F35</f>
        <v>1713.4099999999999</v>
      </c>
      <c r="G41" s="34">
        <f t="shared" si="5"/>
        <v>1866.8600000000001</v>
      </c>
      <c r="H41" s="7"/>
    </row>
    <row r="42" spans="1:8" ht="11.25" customHeight="1">
      <c r="A42" s="149" t="s">
        <v>129</v>
      </c>
      <c r="B42" s="150"/>
      <c r="C42" s="7"/>
      <c r="D42" s="7"/>
      <c r="E42" s="7"/>
      <c r="F42" s="7"/>
      <c r="G42" s="64"/>
      <c r="H42" s="7"/>
    </row>
    <row r="43" spans="1:8" ht="12" customHeight="1">
      <c r="A43" s="149" t="s">
        <v>131</v>
      </c>
      <c r="B43" s="151"/>
      <c r="C43" s="7" t="s">
        <v>133</v>
      </c>
      <c r="D43" s="7">
        <v>4.5</v>
      </c>
      <c r="E43" s="7">
        <v>2.4</v>
      </c>
      <c r="F43" s="7">
        <v>2.4</v>
      </c>
      <c r="G43" s="59">
        <v>0.4</v>
      </c>
      <c r="H43" s="7">
        <f>F43-G43+D43</f>
        <v>6.5</v>
      </c>
    </row>
    <row r="44" spans="1:8" ht="13.5" customHeight="1">
      <c r="A44" s="152" t="s">
        <v>132</v>
      </c>
      <c r="B44" s="153"/>
      <c r="C44" s="7" t="s">
        <v>134</v>
      </c>
      <c r="D44" s="7">
        <v>0</v>
      </c>
      <c r="E44" s="7">
        <v>0.4</v>
      </c>
      <c r="F44" s="7">
        <v>0.4</v>
      </c>
      <c r="G44" s="59">
        <v>0.4</v>
      </c>
      <c r="H44" s="7">
        <v>0</v>
      </c>
    </row>
    <row r="45" spans="1:8" ht="13.5" customHeight="1">
      <c r="A45" s="126" t="s">
        <v>143</v>
      </c>
      <c r="B45" s="127"/>
      <c r="C45" s="103"/>
      <c r="D45" s="103">
        <v>31.77</v>
      </c>
      <c r="E45" s="103">
        <v>0</v>
      </c>
      <c r="F45" s="103">
        <v>0</v>
      </c>
      <c r="G45" s="132">
        <v>0</v>
      </c>
      <c r="H45" s="103">
        <f>F45-E45+D45+F45-G45</f>
        <v>31.77</v>
      </c>
    </row>
    <row r="46" spans="1:8" ht="12.75" customHeight="1">
      <c r="A46" s="128"/>
      <c r="B46" s="129"/>
      <c r="C46" s="125"/>
      <c r="D46" s="125"/>
      <c r="E46" s="125"/>
      <c r="F46" s="125"/>
      <c r="G46" s="134"/>
      <c r="H46" s="125"/>
    </row>
    <row r="47" spans="1:8" ht="12" hidden="1" customHeight="1">
      <c r="A47" s="128"/>
      <c r="B47" s="129"/>
      <c r="C47" s="125"/>
      <c r="D47" s="125"/>
      <c r="E47" s="125"/>
      <c r="F47" s="125"/>
      <c r="G47" s="134"/>
      <c r="H47" s="125"/>
    </row>
    <row r="48" spans="1:8" ht="12.75" hidden="1" customHeight="1">
      <c r="A48" s="130"/>
      <c r="B48" s="131"/>
      <c r="C48" s="104"/>
      <c r="D48" s="104"/>
      <c r="E48" s="104"/>
      <c r="F48" s="104"/>
      <c r="G48" s="133"/>
      <c r="H48" s="104"/>
    </row>
    <row r="49" spans="1:8" ht="13.5" customHeight="1">
      <c r="A49" s="160" t="s">
        <v>144</v>
      </c>
      <c r="B49" s="161"/>
      <c r="C49" s="72"/>
      <c r="D49" s="72">
        <v>35.770000000000003</v>
      </c>
      <c r="E49" s="72"/>
      <c r="F49" s="72"/>
      <c r="G49" s="72"/>
      <c r="H49" s="72">
        <f>F49-E49+D49+F49</f>
        <v>35.770000000000003</v>
      </c>
    </row>
    <row r="50" spans="1:8" ht="0.75" hidden="1" customHeight="1">
      <c r="A50" s="105" t="s">
        <v>58</v>
      </c>
      <c r="B50" s="106"/>
      <c r="C50" s="103"/>
      <c r="D50" s="103">
        <v>-4</v>
      </c>
      <c r="E50" s="103"/>
      <c r="F50" s="103"/>
      <c r="G50" s="132"/>
      <c r="H50" s="103">
        <v>-4</v>
      </c>
    </row>
    <row r="51" spans="1:8" ht="0.75" hidden="1" customHeight="1">
      <c r="A51" s="107"/>
      <c r="B51" s="108"/>
      <c r="C51" s="104"/>
      <c r="D51" s="104"/>
      <c r="E51" s="104"/>
      <c r="F51" s="104"/>
      <c r="G51" s="133"/>
      <c r="H51" s="104"/>
    </row>
    <row r="52" spans="1:8" ht="10.5" hidden="1" customHeight="1">
      <c r="A52" s="139" t="s">
        <v>128</v>
      </c>
      <c r="B52" s="140"/>
      <c r="C52" s="7"/>
      <c r="D52" s="7"/>
      <c r="E52" s="34"/>
      <c r="F52" s="34"/>
      <c r="G52" s="34"/>
      <c r="H52" s="7"/>
    </row>
    <row r="53" spans="1:8" ht="13.5" customHeight="1">
      <c r="A53" s="154" t="s">
        <v>145</v>
      </c>
      <c r="B53" s="140"/>
      <c r="C53" s="7"/>
      <c r="D53" s="7">
        <v>-4</v>
      </c>
      <c r="E53" s="34"/>
      <c r="F53" s="34"/>
      <c r="G53" s="34"/>
      <c r="H53" s="7">
        <v>-4</v>
      </c>
    </row>
    <row r="54" spans="1:8" ht="13.5" customHeight="1">
      <c r="A54" s="158" t="s">
        <v>146</v>
      </c>
      <c r="B54" s="159"/>
      <c r="C54" s="7"/>
      <c r="D54" s="7"/>
      <c r="E54" s="34">
        <f>E41+E43</f>
        <v>1706.5200000000002</v>
      </c>
      <c r="F54" s="34">
        <f t="shared" ref="F54" si="6">F41+F43</f>
        <v>1715.81</v>
      </c>
      <c r="G54" s="34">
        <f>G41+G43</f>
        <v>1867.2600000000002</v>
      </c>
      <c r="H54" s="7"/>
    </row>
    <row r="55" spans="1:8" ht="15" customHeight="1">
      <c r="A55" s="111" t="s">
        <v>138</v>
      </c>
      <c r="B55" s="112"/>
      <c r="C55" s="73"/>
      <c r="D55" s="73">
        <v>-325.77999999999997</v>
      </c>
      <c r="E55" s="74"/>
      <c r="F55" s="74"/>
      <c r="G55" s="73"/>
      <c r="H55" s="73">
        <v>-467.94</v>
      </c>
    </row>
    <row r="56" spans="1:8" ht="24.75" customHeight="1">
      <c r="A56" s="111" t="s">
        <v>151</v>
      </c>
      <c r="B56" s="111"/>
      <c r="C56" s="75"/>
      <c r="D56" s="75">
        <f>D8+D32+D43+D45</f>
        <v>-325.78000000000003</v>
      </c>
      <c r="E56" s="76"/>
      <c r="F56" s="77"/>
      <c r="G56" s="77"/>
      <c r="H56" s="76">
        <f>H57+H58</f>
        <v>-467.93999999999988</v>
      </c>
    </row>
    <row r="57" spans="1:8" ht="17.25" customHeight="1">
      <c r="A57" s="111" t="s">
        <v>139</v>
      </c>
      <c r="B57" s="157"/>
      <c r="C57" s="75"/>
      <c r="D57" s="75"/>
      <c r="E57" s="76"/>
      <c r="F57" s="77"/>
      <c r="G57" s="77"/>
      <c r="H57" s="74">
        <f>H43+H49</f>
        <v>42.27</v>
      </c>
    </row>
    <row r="58" spans="1:8" ht="18.75" customHeight="1">
      <c r="A58" s="111" t="s">
        <v>140</v>
      </c>
      <c r="B58" s="142"/>
      <c r="C58" s="75"/>
      <c r="D58" s="75"/>
      <c r="E58" s="76"/>
      <c r="F58" s="77"/>
      <c r="G58" s="77"/>
      <c r="H58" s="76">
        <f>H8+H32+H35+H53</f>
        <v>-510.20999999999987</v>
      </c>
    </row>
    <row r="59" spans="1:8" ht="8.25" customHeight="1">
      <c r="A59" s="71"/>
      <c r="B59" s="71"/>
      <c r="C59" s="28"/>
      <c r="D59" s="28"/>
      <c r="E59" s="28"/>
      <c r="F59" s="28"/>
      <c r="G59" s="28"/>
      <c r="H59" s="28"/>
    </row>
    <row r="60" spans="1:8" ht="15.75" customHeight="1">
      <c r="A60" s="137" t="s">
        <v>130</v>
      </c>
      <c r="B60" s="138"/>
      <c r="C60" s="138"/>
      <c r="D60" s="138"/>
      <c r="E60" s="138"/>
      <c r="F60" s="138"/>
      <c r="G60" s="138"/>
      <c r="H60" s="138"/>
    </row>
    <row r="61" spans="1:8" ht="18" customHeight="1"/>
    <row r="62" spans="1:8" ht="22.5" customHeight="1">
      <c r="A62" s="21" t="s">
        <v>158</v>
      </c>
      <c r="D62" s="23"/>
      <c r="E62" s="23"/>
      <c r="F62" s="23"/>
      <c r="G62" s="23"/>
    </row>
    <row r="63" spans="1:8" ht="24" customHeight="1">
      <c r="A63" s="135" t="s">
        <v>61</v>
      </c>
      <c r="B63" s="110"/>
      <c r="C63" s="110"/>
      <c r="D63" s="136"/>
      <c r="E63" s="36" t="s">
        <v>62</v>
      </c>
      <c r="F63" s="36" t="s">
        <v>63</v>
      </c>
      <c r="G63" s="36" t="s">
        <v>135</v>
      </c>
      <c r="H63" s="6" t="s">
        <v>136</v>
      </c>
    </row>
    <row r="64" spans="1:8" ht="17.25" customHeight="1">
      <c r="A64" s="65" t="s">
        <v>121</v>
      </c>
      <c r="B64" s="55"/>
      <c r="C64" s="55"/>
      <c r="D64" s="54"/>
      <c r="E64" s="37">
        <v>42826</v>
      </c>
      <c r="F64" s="36">
        <v>2</v>
      </c>
      <c r="G64" s="38">
        <v>1.22</v>
      </c>
      <c r="H64" s="6" t="s">
        <v>137</v>
      </c>
    </row>
    <row r="65" spans="1:8" ht="17.25" customHeight="1">
      <c r="A65" s="143" t="s">
        <v>159</v>
      </c>
      <c r="B65" s="144"/>
      <c r="C65" s="144"/>
      <c r="D65" s="145"/>
      <c r="E65" s="37">
        <v>42767</v>
      </c>
      <c r="F65" s="36" t="s">
        <v>160</v>
      </c>
      <c r="G65" s="38">
        <v>19.32</v>
      </c>
      <c r="H65" s="6" t="s">
        <v>161</v>
      </c>
    </row>
    <row r="66" spans="1:8">
      <c r="A66" s="143" t="s">
        <v>162</v>
      </c>
      <c r="B66" s="144"/>
      <c r="C66" s="144"/>
      <c r="D66" s="145"/>
      <c r="E66" s="37">
        <v>42856</v>
      </c>
      <c r="F66" s="36">
        <v>24</v>
      </c>
      <c r="G66" s="38">
        <v>36.94</v>
      </c>
      <c r="H66" s="6" t="s">
        <v>163</v>
      </c>
    </row>
    <row r="67" spans="1:8">
      <c r="A67" s="143" t="s">
        <v>164</v>
      </c>
      <c r="B67" s="144"/>
      <c r="C67" s="144"/>
      <c r="D67" s="145"/>
      <c r="E67" s="37">
        <v>42948</v>
      </c>
      <c r="F67" s="36"/>
      <c r="G67" s="38">
        <v>21.79</v>
      </c>
      <c r="H67" s="6" t="s">
        <v>163</v>
      </c>
    </row>
    <row r="68" spans="1:8">
      <c r="A68" s="143" t="s">
        <v>165</v>
      </c>
      <c r="B68" s="144"/>
      <c r="C68" s="144"/>
      <c r="D68" s="145"/>
      <c r="E68" s="37">
        <v>42979</v>
      </c>
      <c r="F68" s="36" t="s">
        <v>166</v>
      </c>
      <c r="G68" s="38">
        <v>17.95</v>
      </c>
      <c r="H68" s="6" t="s">
        <v>163</v>
      </c>
    </row>
    <row r="69" spans="1:8">
      <c r="A69" s="143" t="s">
        <v>168</v>
      </c>
      <c r="B69" s="144"/>
      <c r="C69" s="144"/>
      <c r="D69" s="145"/>
      <c r="E69" s="37">
        <v>42979</v>
      </c>
      <c r="F69" s="36" t="s">
        <v>169</v>
      </c>
      <c r="G69" s="38">
        <v>225.87</v>
      </c>
      <c r="H69" s="6" t="s">
        <v>163</v>
      </c>
    </row>
    <row r="70" spans="1:8">
      <c r="A70" s="143" t="s">
        <v>170</v>
      </c>
      <c r="B70" s="144"/>
      <c r="C70" s="144"/>
      <c r="D70" s="145"/>
      <c r="E70" s="37">
        <v>42979</v>
      </c>
      <c r="F70" s="36" t="s">
        <v>171</v>
      </c>
      <c r="G70" s="38">
        <v>173.6</v>
      </c>
      <c r="H70" s="6" t="s">
        <v>163</v>
      </c>
    </row>
    <row r="71" spans="1:8">
      <c r="A71" s="143" t="s">
        <v>172</v>
      </c>
      <c r="B71" s="144"/>
      <c r="C71" s="144"/>
      <c r="D71" s="145"/>
      <c r="E71" s="37">
        <v>43040</v>
      </c>
      <c r="F71" s="36" t="s">
        <v>173</v>
      </c>
      <c r="G71" s="38">
        <v>22.3</v>
      </c>
      <c r="H71" s="6" t="s">
        <v>174</v>
      </c>
    </row>
    <row r="72" spans="1:8">
      <c r="A72" s="143" t="s">
        <v>175</v>
      </c>
      <c r="B72" s="144"/>
      <c r="C72" s="144"/>
      <c r="D72" s="145"/>
      <c r="E72" s="37">
        <v>43070</v>
      </c>
      <c r="F72" s="36" t="s">
        <v>176</v>
      </c>
      <c r="G72" s="38">
        <v>8.9</v>
      </c>
      <c r="H72" s="6" t="s">
        <v>177</v>
      </c>
    </row>
    <row r="73" spans="1:8">
      <c r="A73" s="143" t="s">
        <v>7</v>
      </c>
      <c r="B73" s="144"/>
      <c r="C73" s="144"/>
      <c r="D73" s="145"/>
      <c r="E73" s="37"/>
      <c r="F73" s="36"/>
      <c r="G73" s="38">
        <f>SUM(G64:G72)</f>
        <v>527.89</v>
      </c>
      <c r="H73" s="70"/>
    </row>
    <row r="74" spans="1:8">
      <c r="A74" s="21" t="s">
        <v>49</v>
      </c>
      <c r="D74" s="23"/>
      <c r="E74" s="23"/>
      <c r="F74" s="23"/>
      <c r="G74" s="23"/>
    </row>
    <row r="75" spans="1:8">
      <c r="A75" s="21" t="s">
        <v>50</v>
      </c>
      <c r="D75" s="23"/>
      <c r="E75" s="23"/>
      <c r="F75" s="23"/>
      <c r="G75" s="23"/>
    </row>
    <row r="76" spans="1:8" ht="39">
      <c r="A76" s="135" t="s">
        <v>65</v>
      </c>
      <c r="B76" s="110"/>
      <c r="C76" s="110"/>
      <c r="D76" s="110"/>
      <c r="E76" s="136"/>
      <c r="F76" s="40" t="s">
        <v>63</v>
      </c>
      <c r="G76" s="39" t="s">
        <v>64</v>
      </c>
    </row>
    <row r="77" spans="1:8">
      <c r="A77" s="143" t="s">
        <v>96</v>
      </c>
      <c r="B77" s="144"/>
      <c r="C77" s="144"/>
      <c r="D77" s="144"/>
      <c r="E77" s="145"/>
      <c r="F77" s="36">
        <v>6</v>
      </c>
      <c r="G77" s="36" t="s">
        <v>178</v>
      </c>
    </row>
    <row r="78" spans="1:8">
      <c r="A78" s="45"/>
      <c r="B78" s="46"/>
      <c r="C78" s="46"/>
      <c r="D78" s="46"/>
      <c r="E78" s="46"/>
      <c r="F78" s="47"/>
      <c r="G78" s="47"/>
    </row>
    <row r="79" spans="1:8">
      <c r="A79" s="51" t="s">
        <v>77</v>
      </c>
      <c r="B79" s="52"/>
      <c r="C79" s="52"/>
      <c r="D79" s="52"/>
      <c r="E79" s="52"/>
      <c r="F79" s="36"/>
      <c r="G79" s="36"/>
    </row>
    <row r="80" spans="1:8">
      <c r="A80" s="135" t="s">
        <v>78</v>
      </c>
      <c r="B80" s="141"/>
      <c r="C80" s="88" t="s">
        <v>79</v>
      </c>
      <c r="D80" s="141"/>
      <c r="E80" s="36" t="s">
        <v>80</v>
      </c>
      <c r="F80" s="36" t="s">
        <v>81</v>
      </c>
      <c r="G80" s="36" t="s">
        <v>82</v>
      </c>
    </row>
    <row r="81" spans="1:7">
      <c r="A81" s="135" t="s">
        <v>122</v>
      </c>
      <c r="B81" s="141"/>
      <c r="C81" s="88" t="s">
        <v>60</v>
      </c>
      <c r="D81" s="136"/>
      <c r="E81" s="36">
        <v>5</v>
      </c>
      <c r="F81" s="36" t="s">
        <v>60</v>
      </c>
      <c r="G81" s="36" t="s">
        <v>60</v>
      </c>
    </row>
    <row r="82" spans="1:7" ht="23.25" customHeight="1">
      <c r="A82" s="48"/>
      <c r="B82" s="49"/>
      <c r="C82" s="28"/>
      <c r="D82" s="50"/>
      <c r="E82" s="47"/>
      <c r="F82" s="47"/>
      <c r="G82" s="47"/>
    </row>
    <row r="83" spans="1:7">
      <c r="A83" s="21" t="s">
        <v>112</v>
      </c>
      <c r="D83" s="23"/>
      <c r="E83" s="23"/>
      <c r="F83" s="23"/>
      <c r="G83" s="23"/>
    </row>
    <row r="84" spans="1:7">
      <c r="A84" s="21" t="s">
        <v>179</v>
      </c>
      <c r="D84" s="23"/>
      <c r="E84" s="23"/>
      <c r="F84" s="23"/>
      <c r="G84" s="23"/>
    </row>
    <row r="85" spans="1:7">
      <c r="A85" s="123" t="s">
        <v>181</v>
      </c>
      <c r="B85" s="124"/>
      <c r="C85" s="124"/>
      <c r="D85" s="124"/>
      <c r="E85" s="124"/>
      <c r="F85" s="124"/>
      <c r="G85" s="124"/>
    </row>
    <row r="86" spans="1:7" ht="33" customHeight="1">
      <c r="A86" s="124"/>
      <c r="B86" s="124"/>
      <c r="C86" s="124"/>
      <c r="D86" s="124"/>
      <c r="E86" s="124"/>
      <c r="F86" s="124"/>
      <c r="G86" s="124"/>
    </row>
    <row r="87" spans="1:7" ht="30" customHeight="1">
      <c r="A87" s="63"/>
      <c r="B87" s="63"/>
      <c r="C87" s="63"/>
      <c r="D87" s="63"/>
      <c r="E87" s="63"/>
      <c r="F87" s="63"/>
      <c r="G87" s="63"/>
    </row>
    <row r="88" spans="1:7">
      <c r="A88" s="23" t="s">
        <v>83</v>
      </c>
      <c r="B88" s="53"/>
    </row>
    <row r="89" spans="1:7">
      <c r="A89" s="23" t="s">
        <v>84</v>
      </c>
      <c r="B89" s="53"/>
      <c r="E89" s="23" t="s">
        <v>86</v>
      </c>
    </row>
    <row r="90" spans="1:7">
      <c r="A90" s="23" t="s">
        <v>85</v>
      </c>
      <c r="B90" s="53"/>
    </row>
    <row r="91" spans="1:7" ht="15" customHeight="1">
      <c r="A91" s="23"/>
      <c r="B91" s="53"/>
    </row>
    <row r="92" spans="1:7">
      <c r="A92" s="19" t="s">
        <v>87</v>
      </c>
    </row>
    <row r="93" spans="1:7">
      <c r="A93" s="19" t="s">
        <v>88</v>
      </c>
    </row>
    <row r="94" spans="1:7">
      <c r="A94" s="19" t="s">
        <v>89</v>
      </c>
    </row>
    <row r="95" spans="1:7">
      <c r="A95" s="19" t="s">
        <v>90</v>
      </c>
    </row>
    <row r="96" spans="1:7">
      <c r="A96" s="19"/>
    </row>
  </sheetData>
  <mergeCells count="73">
    <mergeCell ref="A72:D72"/>
    <mergeCell ref="A65:D65"/>
    <mergeCell ref="A67:D67"/>
    <mergeCell ref="A68:D68"/>
    <mergeCell ref="A39:B39"/>
    <mergeCell ref="A40:B40"/>
    <mergeCell ref="A69:D69"/>
    <mergeCell ref="A70:D70"/>
    <mergeCell ref="A71:D71"/>
    <mergeCell ref="D27:D28"/>
    <mergeCell ref="E27:E28"/>
    <mergeCell ref="A35:B35"/>
    <mergeCell ref="A37:B37"/>
    <mergeCell ref="A38:B38"/>
    <mergeCell ref="F27:F28"/>
    <mergeCell ref="A80:B80"/>
    <mergeCell ref="C80:D80"/>
    <mergeCell ref="A73:D73"/>
    <mergeCell ref="A76:E76"/>
    <mergeCell ref="A77:E77"/>
    <mergeCell ref="A42:B42"/>
    <mergeCell ref="A43:B43"/>
    <mergeCell ref="A44:B44"/>
    <mergeCell ref="A53:B53"/>
    <mergeCell ref="A41:B41"/>
    <mergeCell ref="A34:B34"/>
    <mergeCell ref="A57:B57"/>
    <mergeCell ref="A54:B54"/>
    <mergeCell ref="A49:B49"/>
    <mergeCell ref="C27:C28"/>
    <mergeCell ref="A3:B3"/>
    <mergeCell ref="A8:B8"/>
    <mergeCell ref="A10:B10"/>
    <mergeCell ref="A11:H11"/>
    <mergeCell ref="A12:B12"/>
    <mergeCell ref="A85:G86"/>
    <mergeCell ref="D45:D48"/>
    <mergeCell ref="A45:B48"/>
    <mergeCell ref="G50:G51"/>
    <mergeCell ref="E45:E48"/>
    <mergeCell ref="F45:F48"/>
    <mergeCell ref="G45:G48"/>
    <mergeCell ref="A63:D63"/>
    <mergeCell ref="C45:C48"/>
    <mergeCell ref="A60:H60"/>
    <mergeCell ref="H45:H48"/>
    <mergeCell ref="A52:B52"/>
    <mergeCell ref="A81:B81"/>
    <mergeCell ref="C81:D81"/>
    <mergeCell ref="A58:B58"/>
    <mergeCell ref="A66:D66"/>
    <mergeCell ref="A23:B23"/>
    <mergeCell ref="A30:B30"/>
    <mergeCell ref="A55:B55"/>
    <mergeCell ref="A56:B56"/>
    <mergeCell ref="A4:B4"/>
    <mergeCell ref="A7:H7"/>
    <mergeCell ref="A32:B32"/>
    <mergeCell ref="A14:B14"/>
    <mergeCell ref="A15:B15"/>
    <mergeCell ref="A17:B17"/>
    <mergeCell ref="A18:B18"/>
    <mergeCell ref="A21:B21"/>
    <mergeCell ref="A20:B20"/>
    <mergeCell ref="G27:G28"/>
    <mergeCell ref="A26:B26"/>
    <mergeCell ref="A27:B28"/>
    <mergeCell ref="H50:H51"/>
    <mergeCell ref="A50:B51"/>
    <mergeCell ref="C50:C51"/>
    <mergeCell ref="D50:D51"/>
    <mergeCell ref="E50:E51"/>
    <mergeCell ref="F50:F5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2018-02-28T00:50:49Z</cp:lastPrinted>
  <dcterms:created xsi:type="dcterms:W3CDTF">2013-02-18T04:38:06Z</dcterms:created>
  <dcterms:modified xsi:type="dcterms:W3CDTF">2018-02-28T00:53:31Z</dcterms:modified>
</cp:coreProperties>
</file>