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6" i="8" l="1"/>
  <c r="H47" i="8"/>
  <c r="H49" i="8"/>
  <c r="H48" i="8"/>
  <c r="H38" i="8"/>
  <c r="F38" i="8"/>
  <c r="E38" i="8"/>
  <c r="F41" i="8" l="1"/>
  <c r="H41" i="8" s="1"/>
  <c r="E41" i="8"/>
  <c r="F8" i="8" l="1"/>
  <c r="H42" i="8"/>
  <c r="H43" i="8"/>
  <c r="H40" i="8"/>
  <c r="H39" i="8"/>
  <c r="H37" i="8"/>
  <c r="G32" i="8"/>
  <c r="G33" i="8"/>
  <c r="G34" i="8"/>
  <c r="G31" i="8"/>
  <c r="G29" i="8" s="1"/>
  <c r="G21" i="8"/>
  <c r="G18" i="8"/>
  <c r="G15" i="8"/>
  <c r="G12" i="8"/>
  <c r="G8" i="8" s="1"/>
  <c r="D46" i="8"/>
  <c r="D10" i="8"/>
  <c r="C27" i="8"/>
  <c r="C26" i="8" s="1"/>
  <c r="C23" i="8"/>
  <c r="C22" i="8" s="1"/>
  <c r="C20" i="8"/>
  <c r="C19" i="8" s="1"/>
  <c r="C17" i="8"/>
  <c r="C16" i="8" s="1"/>
  <c r="C14" i="8"/>
  <c r="C13" i="8" s="1"/>
  <c r="C8" i="8"/>
  <c r="C10" i="8" s="1"/>
  <c r="C9" i="8" s="1"/>
  <c r="G23" i="8" l="1"/>
  <c r="G22" i="8" s="1"/>
  <c r="G20" i="8"/>
  <c r="G19" i="8" s="1"/>
  <c r="G17" i="8"/>
  <c r="G16" i="8" s="1"/>
  <c r="G14" i="8"/>
  <c r="G13" i="8" s="1"/>
  <c r="H34" i="8" l="1"/>
  <c r="H33" i="8"/>
  <c r="H32" i="8"/>
  <c r="H31" i="8"/>
  <c r="D23" i="8"/>
  <c r="D22" i="8" s="1"/>
  <c r="D20" i="8"/>
  <c r="D19" i="8" s="1"/>
  <c r="D17" i="8"/>
  <c r="D16" i="8" s="1"/>
  <c r="D14" i="8"/>
  <c r="D13" i="8" s="1"/>
  <c r="D9" i="8"/>
  <c r="F29" i="8"/>
  <c r="E29" i="8"/>
  <c r="F23" i="8"/>
  <c r="E23" i="8"/>
  <c r="E22" i="8" s="1"/>
  <c r="H21" i="8"/>
  <c r="F20" i="8"/>
  <c r="F19" i="8" s="1"/>
  <c r="E20" i="8"/>
  <c r="E19" i="8" s="1"/>
  <c r="H18" i="8"/>
  <c r="F17" i="8"/>
  <c r="F16" i="8" s="1"/>
  <c r="E17" i="8"/>
  <c r="E16" i="8" s="1"/>
  <c r="H15" i="8"/>
  <c r="F14" i="8"/>
  <c r="F13" i="8" s="1"/>
  <c r="E14" i="8"/>
  <c r="H12" i="8"/>
  <c r="F35" i="8"/>
  <c r="F45" i="8" s="1"/>
  <c r="E8" i="8"/>
  <c r="E27" i="8"/>
  <c r="E26" i="8" s="1"/>
  <c r="H29" i="8" l="1"/>
  <c r="G10" i="8"/>
  <c r="G9" i="8" s="1"/>
  <c r="H14" i="8"/>
  <c r="E13" i="8"/>
  <c r="H13" i="8" s="1"/>
  <c r="H23" i="8"/>
  <c r="E35" i="8"/>
  <c r="E45" i="8" s="1"/>
  <c r="F22" i="8"/>
  <c r="H22" i="8" s="1"/>
  <c r="H19" i="8"/>
  <c r="H16" i="8"/>
  <c r="H8" i="8"/>
  <c r="E10" i="8"/>
  <c r="E9" i="8" s="1"/>
  <c r="F27" i="8"/>
  <c r="H17" i="8"/>
  <c r="F10" i="8"/>
  <c r="F9" i="8" s="1"/>
  <c r="H20" i="8"/>
  <c r="G27" i="8" l="1"/>
  <c r="G25" i="8" s="1"/>
  <c r="F26" i="8"/>
  <c r="H26" i="8" s="1"/>
  <c r="H10" i="8"/>
  <c r="H9" i="8"/>
  <c r="H27" i="8" l="1"/>
  <c r="H25" i="8"/>
  <c r="G35" i="8"/>
  <c r="G45" i="8" s="1"/>
</calcChain>
</file>

<file path=xl/sharedStrings.xml><?xml version="1.0" encoding="utf-8"?>
<sst xmlns="http://schemas.openxmlformats.org/spreadsheetml/2006/main" count="179" uniqueCount="154">
  <si>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</si>
  <si>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</si>
  <si>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</si>
  <si>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</si>
  <si>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</si>
  <si>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</si>
  <si>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</si>
  <si>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</si>
  <si>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</si>
  <si>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</si>
  <si>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</si>
  <si>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</si>
  <si>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</si>
  <si>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</si>
  <si>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</si>
  <si>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</si>
  <si>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</si>
  <si>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</si>
  <si>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</si>
  <si>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</si>
  <si>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</si>
  <si>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</si>
  <si>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</si>
  <si>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</si>
  <si>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</si>
  <si>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</si>
  <si>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</si>
  <si>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</si>
  <si>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</si>
  <si>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</si>
  <si>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</si>
  <si>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</si>
  <si>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</si>
  <si>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</si>
  <si>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</si>
  <si>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</si>
  <si>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</si>
  <si>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</si>
  <si>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</si>
  <si>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</si>
  <si>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</si>
  <si>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</si>
  <si>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</si>
  <si>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</si>
  <si>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</si>
  <si>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</si>
  <si>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</si>
  <si>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</si>
  <si>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</si>
  <si>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</si>
  <si>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</si>
  <si>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</si>
  <si>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</si>
  <si>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</si>
  <si>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</si>
  <si>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</si>
  <si>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</si>
  <si>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</si>
  <si>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</si>
  <si>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</si>
  <si>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</si>
  <si>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</si>
  <si>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</si>
  <si>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</si>
  <si>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</si>
  <si>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</si>
  <si>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</si>
  <si>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</si>
  <si>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</si>
  <si>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</si>
  <si>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</si>
  <si>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</si>
  <si>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</si>
  <si>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</si>
  <si>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</si>
  <si>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</si>
  <si>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</si>
  <si>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</si>
  <si>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</si>
  <si>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</si>
  <si>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</si>
  <si>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</si>
  <si>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</si>
  <si>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</si>
  <si>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</si>
  <si>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</si>
  <si>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</si>
  <si>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</si>
  <si>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</si>
  <si>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</si>
  <si>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</si>
  <si>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</si>
  <si>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</si>
  <si>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</si>
  <si>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</si>
  <si>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</si>
  <si>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</si>
  <si>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</si>
  <si>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</si>
  <si>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</si>
  <si>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</si>
  <si>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1.4 Вывоз и утилизация ТБО</t>
  </si>
  <si>
    <t>№ 17 по ул. Уборевича</t>
  </si>
  <si>
    <t>4 этажа</t>
  </si>
  <si>
    <t>4 подъезда</t>
  </si>
  <si>
    <t>Уборевича,17</t>
  </si>
  <si>
    <t>ул. Тунгусская,8</t>
  </si>
  <si>
    <t>2. Текущий ремонт коммуникаций, проходящих через нежилые помещения</t>
  </si>
  <si>
    <t>сумма т.р.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</si>
  <si>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</si>
  <si>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</si>
  <si>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</si>
  <si>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</si>
  <si>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</si>
  <si>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</si>
  <si>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</si>
  <si>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</si>
  <si>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</si>
  <si>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40 чел.</t>
  </si>
  <si>
    <t>ГВС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</si>
  <si>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</si>
  <si>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</si>
  <si>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</si>
  <si>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</si>
  <si>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</si>
  <si>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</si>
  <si>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ООО "Комфорт"</t>
  </si>
  <si>
    <t>Светланская,183</t>
  </si>
  <si>
    <t>2-260-343</t>
  </si>
  <si>
    <t>01 ноября 2005 г</t>
  </si>
  <si>
    <t>1181,10 кв.м</t>
  </si>
  <si>
    <t>всего: 259,00 кв.м</t>
  </si>
  <si>
    <t>1456,60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</si>
  <si>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</si>
  <si>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</si>
  <si>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</si>
  <si>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Отведение сточных вод в целях сод. ОИ МКД</t>
  </si>
  <si>
    <t>Итого по дому:</t>
  </si>
  <si>
    <t>Прочие работы и услуги:</t>
  </si>
  <si>
    <t>переходящие остатки д/ср-в на конец  2019 г.</t>
  </si>
  <si>
    <t>300 р в мес</t>
  </si>
  <si>
    <t>Эл.энергия на содержание ОИ МКД</t>
  </si>
  <si>
    <t>3. Ростелеком</t>
  </si>
  <si>
    <t>3. Перечень работ, выполненных по статье " текущий ремонт"  в 2019 году.</t>
  </si>
  <si>
    <t>Работы в 2019 году - не производились</t>
  </si>
  <si>
    <t>исполнитель</t>
  </si>
  <si>
    <t xml:space="preserve">План по статье "текущий ремонт"на 2020 год. </t>
  </si>
  <si>
    <t>Предложение Управляющей компании: Ремонт фасада. Выполнение предложенных работ возможно за счет дополнительного сбора средств, на основании решения общего собрания собственников.</t>
  </si>
  <si>
    <t>А.А.Тяптин</t>
  </si>
  <si>
    <t>Исп:</t>
  </si>
  <si>
    <t>Экономич. отдел - 220-50-87</t>
  </si>
  <si>
    <t>в т.ч. услуги по управлению,налоги</t>
  </si>
  <si>
    <t>1. Рекламные конструкции на общедомовом имуществе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</si>
  <si>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686/03  от   17.03.2020  год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</si>
</sst>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9" fillId="0" borderId="9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/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/>
    <xf numFmtId="4" fontId="9" fillId="0" borderId="1" xfId="0" applyNumberFormat="1" applyFont="1" applyFill="1" applyBorder="1" applyAlignment="1"/>
    <xf numFmtId="4" fontId="4" fillId="0" borderId="1" xfId="0" applyNumberFormat="1" applyFont="1" applyBorder="1" applyAlignment="1"/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/>
    <xf numFmtId="4" fontId="9" fillId="0" borderId="1" xfId="0" applyNumberFormat="1" applyFont="1" applyFill="1" applyBorder="1" applyAlignment="1">
      <alignment horizontal="left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left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4" fontId="9" fillId="2" borderId="2" xfId="0" applyNumberFormat="1" applyFon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4" fontId="9" fillId="2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0" fillId="2" borderId="1" xfId="0" applyNumberForma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6" xfId="0" applyFont="1" applyBorder="1" applyAlignment="1">
      <alignment horizontal="center"/>
    </xf>
    <xf numFmtId="0" fontId="9" fillId="0" borderId="1" xfId="0" applyFont="1" applyFill="1" applyBorder="1" applyAlignment="1"/>
    <xf numFmtId="0" fontId="4" fillId="0" borderId="1" xfId="0" applyFont="1" applyBorder="1" applyAlignment="1"/>
    <xf numFmtId="4" fontId="9" fillId="0" borderId="1" xfId="0" applyNumberFormat="1" applyFont="1" applyFill="1" applyBorder="1" applyAlignment="1"/>
    <xf numFmtId="4" fontId="0" fillId="0" borderId="1" xfId="0" applyNumberFormat="1" applyBorder="1" applyAlignment="1"/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 applyAlignment="1"/>
    <xf numFmtId="4" fontId="3" fillId="2" borderId="2" xfId="0" applyNumberFormat="1" applyFont="1" applyFill="1" applyBorder="1" applyAlignment="1"/>
    <xf numFmtId="4" fontId="3" fillId="2" borderId="6" xfId="0" applyNumberFormat="1" applyFont="1" applyFill="1" applyBorder="1" applyAlignment="1"/>
    <xf numFmtId="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/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140" zoomScaleNormal="140" workbookViewId="0">
      <selection activeCell="E12" sqref="E12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120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2" t="s">
        <v>102</v>
      </c>
    </row>
    <row r="4" spans="1:4" ht="14.25" customHeight="1" x14ac:dyDescent="0.25">
      <c r="A4" s="20" t="s">
        <v>153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50</v>
      </c>
      <c r="C6" s="19"/>
    </row>
    <row r="7" spans="1:4" s="3" customFormat="1" ht="15" customHeight="1" x14ac:dyDescent="0.25">
      <c r="A7" s="11" t="s">
        <v>0</v>
      </c>
      <c r="B7" s="12" t="s">
        <v>10</v>
      </c>
      <c r="C7" s="25" t="s">
        <v>121</v>
      </c>
      <c r="D7" s="69"/>
    </row>
    <row r="8" spans="1:4" s="3" customFormat="1" ht="12" customHeight="1" x14ac:dyDescent="0.25">
      <c r="A8" s="11" t="s">
        <v>1</v>
      </c>
      <c r="B8" s="12" t="s">
        <v>12</v>
      </c>
      <c r="C8" s="97" t="s">
        <v>122</v>
      </c>
      <c r="D8" s="98"/>
    </row>
    <row r="9" spans="1:4" s="3" customFormat="1" ht="24" customHeight="1" x14ac:dyDescent="0.25">
      <c r="A9" s="11" t="s">
        <v>2</v>
      </c>
      <c r="B9" s="13" t="s">
        <v>13</v>
      </c>
      <c r="C9" s="99" t="s">
        <v>82</v>
      </c>
      <c r="D9" s="100"/>
    </row>
    <row r="10" spans="1:4" s="3" customFormat="1" ht="15" customHeight="1" x14ac:dyDescent="0.25">
      <c r="A10" s="11" t="s">
        <v>3</v>
      </c>
      <c r="B10" s="12" t="s">
        <v>14</v>
      </c>
      <c r="C10" s="97" t="s">
        <v>15</v>
      </c>
      <c r="D10" s="98"/>
    </row>
    <row r="11" spans="1:4" s="3" customFormat="1" ht="15" customHeight="1" x14ac:dyDescent="0.25">
      <c r="A11" s="46" t="s">
        <v>4</v>
      </c>
      <c r="B11" s="47" t="s">
        <v>83</v>
      </c>
      <c r="C11" s="70" t="s">
        <v>84</v>
      </c>
      <c r="D11" s="70" t="s">
        <v>85</v>
      </c>
    </row>
    <row r="12" spans="1:4" s="3" customFormat="1" ht="15" customHeight="1" x14ac:dyDescent="0.25">
      <c r="A12" s="48"/>
      <c r="B12" s="49"/>
      <c r="C12" s="70" t="s">
        <v>86</v>
      </c>
      <c r="D12" s="70" t="s">
        <v>87</v>
      </c>
    </row>
    <row r="13" spans="1:4" s="3" customFormat="1" ht="15" customHeight="1" x14ac:dyDescent="0.25">
      <c r="A13" s="48"/>
      <c r="B13" s="49"/>
      <c r="C13" s="70" t="s">
        <v>88</v>
      </c>
      <c r="D13" s="70" t="s">
        <v>89</v>
      </c>
    </row>
    <row r="14" spans="1:4" s="3" customFormat="1" ht="15" customHeight="1" x14ac:dyDescent="0.25">
      <c r="A14" s="48"/>
      <c r="B14" s="49"/>
      <c r="C14" s="70" t="s">
        <v>90</v>
      </c>
      <c r="D14" s="70" t="s">
        <v>92</v>
      </c>
    </row>
    <row r="15" spans="1:4" s="3" customFormat="1" ht="15" customHeight="1" x14ac:dyDescent="0.25">
      <c r="A15" s="48"/>
      <c r="B15" s="49"/>
      <c r="C15" s="70" t="s">
        <v>91</v>
      </c>
      <c r="D15" s="70" t="s">
        <v>85</v>
      </c>
    </row>
    <row r="16" spans="1:4" s="3" customFormat="1" ht="15" customHeight="1" x14ac:dyDescent="0.25">
      <c r="A16" s="48"/>
      <c r="B16" s="49"/>
      <c r="C16" s="70" t="s">
        <v>93</v>
      </c>
      <c r="D16" s="70" t="s">
        <v>94</v>
      </c>
    </row>
    <row r="17" spans="1:4" s="3" customFormat="1" ht="15" customHeight="1" x14ac:dyDescent="0.25">
      <c r="A17" s="50"/>
      <c r="B17" s="51"/>
      <c r="C17" s="70" t="s">
        <v>95</v>
      </c>
      <c r="D17" s="70" t="s">
        <v>96</v>
      </c>
    </row>
    <row r="18" spans="1:4" s="3" customFormat="1" ht="14.25" customHeight="1" x14ac:dyDescent="0.25">
      <c r="A18" s="11" t="s">
        <v>5</v>
      </c>
      <c r="B18" s="12" t="s">
        <v>16</v>
      </c>
      <c r="C18" s="101" t="s">
        <v>97</v>
      </c>
      <c r="D18" s="102"/>
    </row>
    <row r="19" spans="1:4" s="3" customFormat="1" ht="23.25" x14ac:dyDescent="0.25">
      <c r="A19" s="11" t="s">
        <v>6</v>
      </c>
      <c r="B19" s="13" t="s">
        <v>17</v>
      </c>
      <c r="C19" s="103" t="s">
        <v>54</v>
      </c>
      <c r="D19" s="104"/>
    </row>
    <row r="20" spans="1:4" s="3" customFormat="1" ht="16.5" customHeight="1" x14ac:dyDescent="0.25">
      <c r="A20" s="11" t="s">
        <v>7</v>
      </c>
      <c r="B20" s="12" t="s">
        <v>18</v>
      </c>
      <c r="C20" s="99" t="s">
        <v>19</v>
      </c>
      <c r="D20" s="100"/>
    </row>
    <row r="21" spans="1:4" s="3" customFormat="1" ht="16.5" customHeight="1" x14ac:dyDescent="0.25">
      <c r="A21" s="23"/>
      <c r="B21" s="24"/>
      <c r="C21" s="23"/>
      <c r="D21" s="23"/>
    </row>
    <row r="22" spans="1:4" s="5" customFormat="1" ht="15.75" customHeight="1" x14ac:dyDescent="0.25">
      <c r="A22" s="8" t="s">
        <v>20</v>
      </c>
      <c r="B22" s="15"/>
      <c r="C22" s="15"/>
      <c r="D22" s="15"/>
    </row>
    <row r="23" spans="1:4" s="5" customFormat="1" ht="15.75" customHeight="1" x14ac:dyDescent="0.25">
      <c r="A23" s="14"/>
      <c r="B23" s="15"/>
      <c r="C23" s="15"/>
      <c r="D23" s="15"/>
    </row>
    <row r="24" spans="1:4" ht="21.75" customHeight="1" x14ac:dyDescent="0.25">
      <c r="A24" s="6"/>
      <c r="B24" s="16" t="s">
        <v>21</v>
      </c>
      <c r="C24" s="7" t="s">
        <v>22</v>
      </c>
      <c r="D24" s="9" t="s">
        <v>23</v>
      </c>
    </row>
    <row r="25" spans="1:4" s="5" customFormat="1" ht="28.5" customHeight="1" x14ac:dyDescent="0.25">
      <c r="A25" s="108" t="s">
        <v>26</v>
      </c>
      <c r="B25" s="109"/>
      <c r="C25" s="109"/>
      <c r="D25" s="110"/>
    </row>
    <row r="26" spans="1:4" s="5" customFormat="1" ht="15" customHeight="1" x14ac:dyDescent="0.25">
      <c r="A26" s="27"/>
      <c r="B26" s="28"/>
      <c r="C26" s="28"/>
      <c r="D26" s="29"/>
    </row>
    <row r="27" spans="1:4" ht="13.5" customHeight="1" x14ac:dyDescent="0.25">
      <c r="A27" s="7">
        <v>1</v>
      </c>
      <c r="B27" s="6" t="s">
        <v>100</v>
      </c>
      <c r="C27" s="6" t="s">
        <v>24</v>
      </c>
      <c r="D27" s="6" t="s">
        <v>25</v>
      </c>
    </row>
    <row r="28" spans="1:4" x14ac:dyDescent="0.25">
      <c r="A28" s="18" t="s">
        <v>27</v>
      </c>
      <c r="B28" s="17"/>
      <c r="C28" s="17"/>
      <c r="D28" s="17"/>
    </row>
    <row r="29" spans="1:4" ht="12.75" customHeight="1" x14ac:dyDescent="0.25">
      <c r="A29" s="7">
        <v>1</v>
      </c>
      <c r="B29" s="72" t="s">
        <v>126</v>
      </c>
      <c r="C29" s="6" t="s">
        <v>127</v>
      </c>
      <c r="D29" s="6" t="s">
        <v>128</v>
      </c>
    </row>
    <row r="30" spans="1:4" x14ac:dyDescent="0.25">
      <c r="A30" s="18" t="s">
        <v>42</v>
      </c>
      <c r="B30" s="17"/>
      <c r="C30" s="17"/>
      <c r="D30" s="17"/>
    </row>
    <row r="31" spans="1:4" ht="13.5" customHeight="1" x14ac:dyDescent="0.25">
      <c r="A31" s="18" t="s">
        <v>43</v>
      </c>
      <c r="B31" s="17"/>
      <c r="C31" s="17"/>
      <c r="D31" s="17"/>
    </row>
    <row r="32" spans="1:4" ht="12" customHeight="1" x14ac:dyDescent="0.25">
      <c r="A32" s="7">
        <v>1</v>
      </c>
      <c r="B32" s="6" t="s">
        <v>123</v>
      </c>
      <c r="C32" s="6" t="s">
        <v>106</v>
      </c>
      <c r="D32" s="6" t="s">
        <v>28</v>
      </c>
    </row>
    <row r="33" spans="1:5" x14ac:dyDescent="0.25">
      <c r="A33" s="18" t="s">
        <v>29</v>
      </c>
      <c r="B33" s="17"/>
      <c r="C33" s="17"/>
      <c r="D33" s="17"/>
    </row>
    <row r="34" spans="1:5" ht="14.25" customHeight="1" x14ac:dyDescent="0.25">
      <c r="A34" s="7">
        <v>1</v>
      </c>
      <c r="B34" s="6" t="s">
        <v>30</v>
      </c>
      <c r="C34" s="6" t="s">
        <v>24</v>
      </c>
      <c r="D34" s="6" t="s">
        <v>31</v>
      </c>
    </row>
    <row r="35" spans="1:5" ht="13.5" customHeight="1" x14ac:dyDescent="0.25">
      <c r="A35" s="18" t="s">
        <v>32</v>
      </c>
      <c r="B35" s="17"/>
      <c r="C35" s="17"/>
      <c r="D35" s="17"/>
    </row>
    <row r="36" spans="1:5" x14ac:dyDescent="0.25">
      <c r="A36" s="7">
        <v>1</v>
      </c>
      <c r="B36" s="6" t="s">
        <v>33</v>
      </c>
      <c r="C36" s="6" t="s">
        <v>24</v>
      </c>
      <c r="D36" s="6" t="s">
        <v>25</v>
      </c>
    </row>
    <row r="37" spans="1:5" x14ac:dyDescent="0.25">
      <c r="A37" s="26"/>
      <c r="B37" s="10"/>
      <c r="C37" s="10"/>
      <c r="D37" s="10"/>
    </row>
    <row r="38" spans="1:5" x14ac:dyDescent="0.25">
      <c r="A38" s="4" t="s">
        <v>48</v>
      </c>
      <c r="B38" s="17"/>
      <c r="C38" s="17"/>
      <c r="D38" s="17"/>
    </row>
    <row r="39" spans="1:5" x14ac:dyDescent="0.25">
      <c r="A39" s="7">
        <v>1</v>
      </c>
      <c r="B39" s="6" t="s">
        <v>34</v>
      </c>
      <c r="C39" s="107">
        <v>1959</v>
      </c>
      <c r="D39" s="107"/>
    </row>
    <row r="40" spans="1:5" x14ac:dyDescent="0.25">
      <c r="A40" s="7">
        <v>2</v>
      </c>
      <c r="B40" s="6" t="s">
        <v>36</v>
      </c>
      <c r="C40" s="107" t="s">
        <v>103</v>
      </c>
      <c r="D40" s="107"/>
    </row>
    <row r="41" spans="1:5" ht="15" customHeight="1" x14ac:dyDescent="0.25">
      <c r="A41" s="7">
        <v>3</v>
      </c>
      <c r="B41" s="6" t="s">
        <v>37</v>
      </c>
      <c r="C41" s="107" t="s">
        <v>104</v>
      </c>
      <c r="D41" s="107"/>
      <c r="E41" t="s">
        <v>99</v>
      </c>
    </row>
    <row r="42" spans="1:5" x14ac:dyDescent="0.25">
      <c r="A42" s="7">
        <v>4</v>
      </c>
      <c r="B42" s="6" t="s">
        <v>35</v>
      </c>
      <c r="C42" s="107" t="s">
        <v>55</v>
      </c>
      <c r="D42" s="107"/>
    </row>
    <row r="43" spans="1:5" x14ac:dyDescent="0.25">
      <c r="A43" s="7">
        <v>5</v>
      </c>
      <c r="B43" s="6" t="s">
        <v>38</v>
      </c>
      <c r="C43" s="107" t="s">
        <v>55</v>
      </c>
      <c r="D43" s="107"/>
    </row>
    <row r="44" spans="1:5" x14ac:dyDescent="0.25">
      <c r="A44" s="7">
        <v>6</v>
      </c>
      <c r="B44" s="6" t="s">
        <v>39</v>
      </c>
      <c r="C44" s="107" t="s">
        <v>132</v>
      </c>
      <c r="D44" s="107"/>
    </row>
    <row r="45" spans="1:5" ht="15" customHeight="1" x14ac:dyDescent="0.25">
      <c r="A45" s="7">
        <v>7</v>
      </c>
      <c r="B45" s="6" t="s">
        <v>40</v>
      </c>
      <c r="C45" s="107" t="s">
        <v>130</v>
      </c>
      <c r="D45" s="107"/>
    </row>
    <row r="46" spans="1:5" x14ac:dyDescent="0.25">
      <c r="A46" s="7">
        <v>8</v>
      </c>
      <c r="B46" s="6" t="s">
        <v>41</v>
      </c>
      <c r="C46" s="107" t="s">
        <v>131</v>
      </c>
      <c r="D46" s="107"/>
    </row>
    <row r="47" spans="1:5" x14ac:dyDescent="0.25">
      <c r="A47" s="7">
        <v>9</v>
      </c>
      <c r="B47" s="6" t="s">
        <v>124</v>
      </c>
      <c r="C47" s="105" t="s">
        <v>118</v>
      </c>
      <c r="D47" s="111"/>
    </row>
    <row r="48" spans="1:5" x14ac:dyDescent="0.25">
      <c r="A48" s="7">
        <v>10</v>
      </c>
      <c r="B48" s="71" t="s">
        <v>125</v>
      </c>
      <c r="C48" s="105" t="s">
        <v>129</v>
      </c>
      <c r="D48" s="106"/>
    </row>
    <row r="49" spans="1:5" ht="15" customHeight="1" x14ac:dyDescent="0.25">
      <c r="A49" s="4"/>
    </row>
    <row r="50" spans="1:5" x14ac:dyDescent="0.25">
      <c r="A50" s="4"/>
      <c r="E50" s="56"/>
    </row>
    <row r="52" spans="1:5" ht="15" customHeight="1" x14ac:dyDescent="0.25"/>
  </sheetData>
  <mergeCells count="17">
    <mergeCell ref="C48:D48"/>
    <mergeCell ref="C42:D42"/>
    <mergeCell ref="C20:D20"/>
    <mergeCell ref="A25:D25"/>
    <mergeCell ref="C39:D39"/>
    <mergeCell ref="C40:D40"/>
    <mergeCell ref="C41:D41"/>
    <mergeCell ref="C47:D47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opLeftCell="A46" zoomScale="130" zoomScaleNormal="130" workbookViewId="0">
      <selection sqref="A1:H83"/>
    </sheetView>
  </sheetViews>
  <sheetFormatPr defaultRowHeight="15" x14ac:dyDescent="0.25"/>
  <cols>
    <col min="1" max="1" width="15.85546875" customWidth="1"/>
    <col min="2" max="2" width="16.7109375" style="31" customWidth="1"/>
    <col min="3" max="3" width="7" style="31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0.140625" customWidth="1"/>
    <col min="9" max="9" width="9.42578125" customWidth="1"/>
  </cols>
  <sheetData>
    <row r="1" spans="1:8" x14ac:dyDescent="0.25">
      <c r="A1" s="4" t="s">
        <v>109</v>
      </c>
      <c r="B1"/>
      <c r="C1" s="37"/>
      <c r="D1" s="37"/>
    </row>
    <row r="2" spans="1:8" ht="13.5" customHeight="1" x14ac:dyDescent="0.25">
      <c r="A2" s="4" t="s">
        <v>133</v>
      </c>
      <c r="B2"/>
      <c r="C2" s="37"/>
      <c r="D2" s="37"/>
    </row>
    <row r="3" spans="1:8" ht="60.75" customHeight="1" x14ac:dyDescent="0.25">
      <c r="A3" s="136" t="s">
        <v>61</v>
      </c>
      <c r="B3" s="137"/>
      <c r="C3" s="38" t="s">
        <v>110</v>
      </c>
      <c r="D3" s="30" t="s">
        <v>62</v>
      </c>
      <c r="E3" s="30" t="s">
        <v>63</v>
      </c>
      <c r="F3" s="30" t="s">
        <v>64</v>
      </c>
      <c r="G3" s="30" t="s">
        <v>65</v>
      </c>
      <c r="H3" s="30" t="s">
        <v>111</v>
      </c>
    </row>
    <row r="4" spans="1:8" ht="26.25" customHeight="1" x14ac:dyDescent="0.25">
      <c r="A4" s="145" t="s">
        <v>134</v>
      </c>
      <c r="B4" s="146"/>
      <c r="C4" s="73"/>
      <c r="D4" s="74">
        <v>-657.8</v>
      </c>
      <c r="E4" s="74"/>
      <c r="F4" s="74"/>
      <c r="G4" s="74"/>
      <c r="H4" s="74"/>
    </row>
    <row r="5" spans="1:8" ht="21" customHeight="1" x14ac:dyDescent="0.25">
      <c r="A5" s="85" t="s">
        <v>112</v>
      </c>
      <c r="B5" s="86"/>
      <c r="C5" s="73"/>
      <c r="D5" s="74">
        <v>545.23</v>
      </c>
      <c r="E5" s="74"/>
      <c r="F5" s="74"/>
      <c r="G5" s="74"/>
      <c r="H5" s="74"/>
    </row>
    <row r="6" spans="1:8" ht="20.25" customHeight="1" x14ac:dyDescent="0.25">
      <c r="A6" s="85" t="s">
        <v>113</v>
      </c>
      <c r="B6" s="86"/>
      <c r="C6" s="73"/>
      <c r="D6" s="74">
        <v>-1203.03</v>
      </c>
      <c r="E6" s="74"/>
      <c r="F6" s="74"/>
      <c r="G6" s="74"/>
      <c r="H6" s="74"/>
    </row>
    <row r="7" spans="1:8" ht="23.25" customHeight="1" x14ac:dyDescent="0.25">
      <c r="A7" s="142" t="s">
        <v>135</v>
      </c>
      <c r="B7" s="141"/>
      <c r="C7" s="141"/>
      <c r="D7" s="141"/>
      <c r="E7" s="141"/>
      <c r="F7" s="141"/>
      <c r="G7" s="141"/>
      <c r="H7" s="141"/>
    </row>
    <row r="8" spans="1:8" ht="17.25" customHeight="1" x14ac:dyDescent="0.25">
      <c r="A8" s="138" t="s">
        <v>66</v>
      </c>
      <c r="B8" s="139"/>
      <c r="C8" s="75">
        <f>C12+C15+C18+C21</f>
        <v>16.100000000000001</v>
      </c>
      <c r="D8" s="75">
        <v>-183.51</v>
      </c>
      <c r="E8" s="75">
        <f>E12+E15+E18+E21</f>
        <v>281.02</v>
      </c>
      <c r="F8" s="75">
        <f t="shared" ref="F8:G8" si="0">F12+F15+F18+F21</f>
        <v>222.07</v>
      </c>
      <c r="G8" s="75">
        <f t="shared" si="0"/>
        <v>222.07</v>
      </c>
      <c r="H8" s="75">
        <f>F8-E8+D8</f>
        <v>-242.45999999999998</v>
      </c>
    </row>
    <row r="9" spans="1:8" x14ac:dyDescent="0.25">
      <c r="A9" s="87" t="s">
        <v>67</v>
      </c>
      <c r="B9" s="87"/>
      <c r="C9" s="77">
        <f>C8-C10</f>
        <v>14.490000000000002</v>
      </c>
      <c r="D9" s="77">
        <f>D8-D10</f>
        <v>-165.15899999999999</v>
      </c>
      <c r="E9" s="77">
        <f>E8-E10</f>
        <v>252.91799999999998</v>
      </c>
      <c r="F9" s="77">
        <f>F8-F10</f>
        <v>199.863</v>
      </c>
      <c r="G9" s="77">
        <f>G8-G10</f>
        <v>199.863</v>
      </c>
      <c r="H9" s="76">
        <f t="shared" ref="H9:H23" si="1">F9-E9+D9</f>
        <v>-218.21399999999997</v>
      </c>
    </row>
    <row r="10" spans="1:8" x14ac:dyDescent="0.25">
      <c r="A10" s="140" t="s">
        <v>68</v>
      </c>
      <c r="B10" s="141"/>
      <c r="C10" s="77">
        <f>C8*10%</f>
        <v>1.6100000000000003</v>
      </c>
      <c r="D10" s="77">
        <f>D8*10%</f>
        <v>-18.350999999999999</v>
      </c>
      <c r="E10" s="77">
        <f>E8*10%</f>
        <v>28.102</v>
      </c>
      <c r="F10" s="77">
        <f>F8*10%</f>
        <v>22.207000000000001</v>
      </c>
      <c r="G10" s="77">
        <f>G8*10%</f>
        <v>22.207000000000001</v>
      </c>
      <c r="H10" s="76">
        <f t="shared" si="1"/>
        <v>-24.245999999999999</v>
      </c>
    </row>
    <row r="11" spans="1:8" ht="12.75" customHeight="1" x14ac:dyDescent="0.25">
      <c r="A11" s="142" t="s">
        <v>69</v>
      </c>
      <c r="B11" s="139"/>
      <c r="C11" s="139"/>
      <c r="D11" s="139"/>
      <c r="E11" s="139"/>
      <c r="F11" s="139"/>
      <c r="G11" s="139"/>
      <c r="H11" s="78"/>
    </row>
    <row r="12" spans="1:8" x14ac:dyDescent="0.25">
      <c r="A12" s="143" t="s">
        <v>51</v>
      </c>
      <c r="B12" s="144"/>
      <c r="C12" s="75">
        <v>5.75</v>
      </c>
      <c r="D12" s="76">
        <v>-67.89</v>
      </c>
      <c r="E12" s="76">
        <v>100.36</v>
      </c>
      <c r="F12" s="76">
        <v>79.38</v>
      </c>
      <c r="G12" s="76">
        <f>F12</f>
        <v>79.38</v>
      </c>
      <c r="H12" s="76">
        <f t="shared" si="1"/>
        <v>-88.87</v>
      </c>
    </row>
    <row r="13" spans="1:8" x14ac:dyDescent="0.25">
      <c r="A13" s="87" t="s">
        <v>67</v>
      </c>
      <c r="B13" s="87"/>
      <c r="C13" s="77">
        <f>C12-C14</f>
        <v>5.1749999999999998</v>
      </c>
      <c r="D13" s="77">
        <f>D12-D14</f>
        <v>-61.100999999999999</v>
      </c>
      <c r="E13" s="77">
        <f>E12-E14</f>
        <v>90.323999999999998</v>
      </c>
      <c r="F13" s="77">
        <f>F12-F14</f>
        <v>71.441999999999993</v>
      </c>
      <c r="G13" s="77">
        <f>G12-G14</f>
        <v>71.441999999999993</v>
      </c>
      <c r="H13" s="76">
        <f t="shared" si="1"/>
        <v>-79.983000000000004</v>
      </c>
    </row>
    <row r="14" spans="1:8" x14ac:dyDescent="0.25">
      <c r="A14" s="140" t="s">
        <v>68</v>
      </c>
      <c r="B14" s="141"/>
      <c r="C14" s="77">
        <f>C12*10%</f>
        <v>0.57500000000000007</v>
      </c>
      <c r="D14" s="77">
        <f>D12*10%</f>
        <v>-6.7890000000000006</v>
      </c>
      <c r="E14" s="77">
        <f>E12*10%</f>
        <v>10.036000000000001</v>
      </c>
      <c r="F14" s="77">
        <f>F12*10%</f>
        <v>7.9379999999999997</v>
      </c>
      <c r="G14" s="77">
        <f>G12*10%</f>
        <v>7.9379999999999997</v>
      </c>
      <c r="H14" s="76">
        <f t="shared" si="1"/>
        <v>-8.8870000000000022</v>
      </c>
    </row>
    <row r="15" spans="1:8" ht="23.25" customHeight="1" x14ac:dyDescent="0.25">
      <c r="A15" s="143" t="s">
        <v>44</v>
      </c>
      <c r="B15" s="144"/>
      <c r="C15" s="75">
        <v>3.51</v>
      </c>
      <c r="D15" s="76">
        <v>-36.81</v>
      </c>
      <c r="E15" s="76">
        <v>61.26</v>
      </c>
      <c r="F15" s="76">
        <v>49.44</v>
      </c>
      <c r="G15" s="76">
        <f>F15</f>
        <v>49.44</v>
      </c>
      <c r="H15" s="76">
        <f t="shared" si="1"/>
        <v>-48.63</v>
      </c>
    </row>
    <row r="16" spans="1:8" x14ac:dyDescent="0.25">
      <c r="A16" s="87" t="s">
        <v>67</v>
      </c>
      <c r="B16" s="87"/>
      <c r="C16" s="77">
        <f>C15-C17</f>
        <v>3.1589999999999998</v>
      </c>
      <c r="D16" s="77">
        <f>D15-D17</f>
        <v>-33.129000000000005</v>
      </c>
      <c r="E16" s="77">
        <f>E15-E17</f>
        <v>55.134</v>
      </c>
      <c r="F16" s="77">
        <f>F15-F17</f>
        <v>44.495999999999995</v>
      </c>
      <c r="G16" s="77">
        <f>G15-G17</f>
        <v>44.495999999999995</v>
      </c>
      <c r="H16" s="76">
        <f t="shared" si="1"/>
        <v>-43.76700000000001</v>
      </c>
    </row>
    <row r="17" spans="1:11" ht="15" customHeight="1" x14ac:dyDescent="0.25">
      <c r="A17" s="140" t="s">
        <v>68</v>
      </c>
      <c r="B17" s="141"/>
      <c r="C17" s="77">
        <f>C15*10%</f>
        <v>0.35099999999999998</v>
      </c>
      <c r="D17" s="77">
        <f>D15*10%</f>
        <v>-3.6810000000000005</v>
      </c>
      <c r="E17" s="77">
        <f>E15*10%</f>
        <v>6.1260000000000003</v>
      </c>
      <c r="F17" s="77">
        <f>F15*10%</f>
        <v>4.944</v>
      </c>
      <c r="G17" s="77">
        <f>G15*10%</f>
        <v>4.944</v>
      </c>
      <c r="H17" s="76">
        <f t="shared" si="1"/>
        <v>-4.8630000000000013</v>
      </c>
    </row>
    <row r="18" spans="1:11" ht="15.75" customHeight="1" x14ac:dyDescent="0.25">
      <c r="A18" s="143" t="s">
        <v>52</v>
      </c>
      <c r="B18" s="144"/>
      <c r="C18" s="73">
        <v>2.41</v>
      </c>
      <c r="D18" s="76">
        <v>-33.04</v>
      </c>
      <c r="E18" s="76">
        <v>42.07</v>
      </c>
      <c r="F18" s="76">
        <v>33.28</v>
      </c>
      <c r="G18" s="76">
        <f>F18</f>
        <v>33.28</v>
      </c>
      <c r="H18" s="76">
        <f t="shared" si="1"/>
        <v>-41.83</v>
      </c>
    </row>
    <row r="19" spans="1:11" ht="13.5" customHeight="1" x14ac:dyDescent="0.25">
      <c r="A19" s="87" t="s">
        <v>67</v>
      </c>
      <c r="B19" s="87"/>
      <c r="C19" s="77">
        <f>C18-C20</f>
        <v>2.169</v>
      </c>
      <c r="D19" s="77">
        <f>D18-D20</f>
        <v>-29.735999999999997</v>
      </c>
      <c r="E19" s="77">
        <f>E18-E20</f>
        <v>37.863</v>
      </c>
      <c r="F19" s="77">
        <f>F18-F20</f>
        <v>29.952000000000002</v>
      </c>
      <c r="G19" s="77">
        <f>G18-G20</f>
        <v>29.952000000000002</v>
      </c>
      <c r="H19" s="76">
        <f t="shared" si="1"/>
        <v>-37.646999999999991</v>
      </c>
    </row>
    <row r="20" spans="1:11" ht="12.75" customHeight="1" x14ac:dyDescent="0.25">
      <c r="A20" s="140" t="s">
        <v>68</v>
      </c>
      <c r="B20" s="141"/>
      <c r="C20" s="77">
        <f>C18*10%</f>
        <v>0.24100000000000002</v>
      </c>
      <c r="D20" s="77">
        <f>D18*10%</f>
        <v>-3.3040000000000003</v>
      </c>
      <c r="E20" s="77">
        <f>E18*10%</f>
        <v>4.2069999999999999</v>
      </c>
      <c r="F20" s="77">
        <f>F18*10%</f>
        <v>3.3280000000000003</v>
      </c>
      <c r="G20" s="77">
        <f>G18*10%</f>
        <v>3.3280000000000003</v>
      </c>
      <c r="H20" s="76">
        <f t="shared" si="1"/>
        <v>-4.1829999999999998</v>
      </c>
    </row>
    <row r="21" spans="1:11" ht="14.25" customHeight="1" x14ac:dyDescent="0.25">
      <c r="A21" s="88" t="s">
        <v>101</v>
      </c>
      <c r="B21" s="88"/>
      <c r="C21" s="79">
        <v>4.43</v>
      </c>
      <c r="D21" s="77">
        <v>-46.77</v>
      </c>
      <c r="E21" s="77">
        <v>77.33</v>
      </c>
      <c r="F21" s="77">
        <v>59.97</v>
      </c>
      <c r="G21" s="77">
        <f>F21</f>
        <v>59.97</v>
      </c>
      <c r="H21" s="76">
        <f t="shared" si="1"/>
        <v>-64.13</v>
      </c>
    </row>
    <row r="22" spans="1:11" ht="14.25" customHeight="1" x14ac:dyDescent="0.25">
      <c r="A22" s="87" t="s">
        <v>67</v>
      </c>
      <c r="B22" s="87"/>
      <c r="C22" s="77">
        <f>C21-C23</f>
        <v>3.9869999999999997</v>
      </c>
      <c r="D22" s="77">
        <f>D21-D23</f>
        <v>-42.093000000000004</v>
      </c>
      <c r="E22" s="77">
        <f>E21-E23</f>
        <v>69.596999999999994</v>
      </c>
      <c r="F22" s="77">
        <f>F21-F23</f>
        <v>53.972999999999999</v>
      </c>
      <c r="G22" s="77">
        <f>G21-G23</f>
        <v>53.972999999999999</v>
      </c>
      <c r="H22" s="76">
        <f t="shared" si="1"/>
        <v>-57.716999999999999</v>
      </c>
    </row>
    <row r="23" spans="1:11" x14ac:dyDescent="0.25">
      <c r="A23" s="140" t="s">
        <v>68</v>
      </c>
      <c r="B23" s="141"/>
      <c r="C23" s="77">
        <f>C21*10%</f>
        <v>0.443</v>
      </c>
      <c r="D23" s="77">
        <f>D21*10%</f>
        <v>-4.6770000000000005</v>
      </c>
      <c r="E23" s="77">
        <f>E21*10%</f>
        <v>7.7330000000000005</v>
      </c>
      <c r="F23" s="77">
        <f>F21*10%</f>
        <v>5.9969999999999999</v>
      </c>
      <c r="G23" s="77">
        <f>G21*10%</f>
        <v>5.9969999999999999</v>
      </c>
      <c r="H23" s="76">
        <f t="shared" si="1"/>
        <v>-6.4130000000000011</v>
      </c>
    </row>
    <row r="24" spans="1:11" ht="11.25" customHeight="1" x14ac:dyDescent="0.25">
      <c r="A24" s="140"/>
      <c r="B24" s="154"/>
      <c r="C24" s="77"/>
      <c r="D24" s="77"/>
      <c r="E24" s="77"/>
      <c r="F24" s="77"/>
      <c r="G24" s="77"/>
      <c r="H24" s="77"/>
    </row>
    <row r="25" spans="1:11" ht="18" customHeight="1" x14ac:dyDescent="0.25">
      <c r="A25" s="138" t="s">
        <v>45</v>
      </c>
      <c r="B25" s="147"/>
      <c r="C25" s="79">
        <v>5.38</v>
      </c>
      <c r="D25" s="79">
        <v>-955.31</v>
      </c>
      <c r="E25" s="79">
        <v>93.91</v>
      </c>
      <c r="F25" s="79">
        <v>74.28</v>
      </c>
      <c r="G25" s="79">
        <f>G26+G27</f>
        <v>7.4280000000000008</v>
      </c>
      <c r="H25" s="80">
        <f>F25-E25+D25+F25-G25</f>
        <v>-908.08799999999997</v>
      </c>
      <c r="I25" s="64"/>
    </row>
    <row r="26" spans="1:11" ht="15" customHeight="1" x14ac:dyDescent="0.25">
      <c r="A26" s="89" t="s">
        <v>70</v>
      </c>
      <c r="B26" s="89"/>
      <c r="C26" s="77">
        <f>C25-C27</f>
        <v>4.8419999999999996</v>
      </c>
      <c r="D26" s="77">
        <v>-950.9</v>
      </c>
      <c r="E26" s="77">
        <f>E25-E27</f>
        <v>84.518999999999991</v>
      </c>
      <c r="F26" s="77">
        <f>F25-F27</f>
        <v>66.852000000000004</v>
      </c>
      <c r="G26" s="77">
        <v>0</v>
      </c>
      <c r="H26" s="81">
        <f t="shared" ref="H26:H27" si="2">F26-E26+D26+F26-G26</f>
        <v>-901.71500000000003</v>
      </c>
      <c r="J26" s="90"/>
    </row>
    <row r="27" spans="1:11" ht="12.75" customHeight="1" x14ac:dyDescent="0.25">
      <c r="A27" s="140" t="s">
        <v>68</v>
      </c>
      <c r="B27" s="141"/>
      <c r="C27" s="77">
        <f>C25*10%</f>
        <v>0.53800000000000003</v>
      </c>
      <c r="D27" s="77">
        <v>-4.41</v>
      </c>
      <c r="E27" s="77">
        <f>E25*10%</f>
        <v>9.391</v>
      </c>
      <c r="F27" s="77">
        <f>F25*10%</f>
        <v>7.4280000000000008</v>
      </c>
      <c r="G27" s="77">
        <f>F27</f>
        <v>7.4280000000000008</v>
      </c>
      <c r="H27" s="81">
        <f t="shared" si="2"/>
        <v>-6.3729999999999993</v>
      </c>
    </row>
    <row r="28" spans="1:11" ht="11.25" customHeight="1" x14ac:dyDescent="0.25">
      <c r="A28" s="140"/>
      <c r="B28" s="154"/>
      <c r="C28" s="77"/>
      <c r="D28" s="77"/>
      <c r="E28" s="77"/>
      <c r="F28" s="77"/>
      <c r="G28" s="77"/>
      <c r="H28" s="81"/>
    </row>
    <row r="29" spans="1:11" ht="12.75" customHeight="1" x14ac:dyDescent="0.25">
      <c r="A29" s="125" t="s">
        <v>115</v>
      </c>
      <c r="B29" s="126"/>
      <c r="C29" s="77"/>
      <c r="D29" s="79">
        <v>-6.81</v>
      </c>
      <c r="E29" s="79">
        <f>E31+E32+E33+E34</f>
        <v>15.17</v>
      </c>
      <c r="F29" s="79">
        <f>F31+F32+F33+F34</f>
        <v>12.040000000000001</v>
      </c>
      <c r="G29" s="79">
        <f>G31+G32+G33+G34</f>
        <v>12.040000000000001</v>
      </c>
      <c r="H29" s="80">
        <f>F29-E29+D29+F29-G29</f>
        <v>-9.9399999999999977</v>
      </c>
      <c r="K29" s="90"/>
    </row>
    <row r="30" spans="1:11" ht="12.75" customHeight="1" x14ac:dyDescent="0.25">
      <c r="A30" s="152" t="s">
        <v>116</v>
      </c>
      <c r="B30" s="155"/>
      <c r="C30" s="77"/>
      <c r="D30" s="77"/>
      <c r="E30" s="77"/>
      <c r="F30" s="77"/>
      <c r="G30" s="77"/>
      <c r="H30" s="81"/>
    </row>
    <row r="31" spans="1:11" ht="12.75" customHeight="1" x14ac:dyDescent="0.25">
      <c r="A31" s="152" t="s">
        <v>117</v>
      </c>
      <c r="B31" s="153"/>
      <c r="C31" s="77"/>
      <c r="D31" s="77">
        <v>-0.36</v>
      </c>
      <c r="E31" s="77">
        <v>1.33</v>
      </c>
      <c r="F31" s="77">
        <v>1.05</v>
      </c>
      <c r="G31" s="77">
        <f>F31</f>
        <v>1.05</v>
      </c>
      <c r="H31" s="81">
        <f t="shared" ref="H31:H34" si="3">F31-E31+D31+F31-G31</f>
        <v>-0.64</v>
      </c>
    </row>
    <row r="32" spans="1:11" ht="12.75" customHeight="1" x14ac:dyDescent="0.25">
      <c r="A32" s="152" t="s">
        <v>119</v>
      </c>
      <c r="B32" s="153"/>
      <c r="C32" s="77"/>
      <c r="D32" s="77">
        <v>-2.5</v>
      </c>
      <c r="E32" s="77">
        <v>6.51</v>
      </c>
      <c r="F32" s="77">
        <v>5.16</v>
      </c>
      <c r="G32" s="77">
        <f t="shared" ref="G32:G34" si="4">F32</f>
        <v>5.16</v>
      </c>
      <c r="H32" s="81">
        <f t="shared" si="3"/>
        <v>-3.8499999999999996</v>
      </c>
    </row>
    <row r="33" spans="1:10" ht="12.75" customHeight="1" x14ac:dyDescent="0.25">
      <c r="A33" s="152" t="s">
        <v>141</v>
      </c>
      <c r="B33" s="153"/>
      <c r="C33" s="77"/>
      <c r="D33" s="77">
        <v>-3.53</v>
      </c>
      <c r="E33" s="77">
        <v>5.98</v>
      </c>
      <c r="F33" s="77">
        <v>4.7699999999999996</v>
      </c>
      <c r="G33" s="77">
        <f t="shared" si="4"/>
        <v>4.7699999999999996</v>
      </c>
      <c r="H33" s="81">
        <f t="shared" si="3"/>
        <v>-4.74</v>
      </c>
    </row>
    <row r="34" spans="1:10" ht="12.75" customHeight="1" x14ac:dyDescent="0.25">
      <c r="A34" s="152" t="s">
        <v>136</v>
      </c>
      <c r="B34" s="153"/>
      <c r="C34" s="77"/>
      <c r="D34" s="77">
        <v>-0.42</v>
      </c>
      <c r="E34" s="77">
        <v>1.35</v>
      </c>
      <c r="F34" s="77">
        <v>1.06</v>
      </c>
      <c r="G34" s="77">
        <f t="shared" si="4"/>
        <v>1.06</v>
      </c>
      <c r="H34" s="81">
        <f t="shared" si="3"/>
        <v>-0.71</v>
      </c>
    </row>
    <row r="35" spans="1:10" ht="12.75" customHeight="1" x14ac:dyDescent="0.25">
      <c r="A35" s="150" t="s">
        <v>137</v>
      </c>
      <c r="B35" s="150"/>
      <c r="C35" s="77"/>
      <c r="D35" s="77"/>
      <c r="E35" s="79">
        <f>E8+E25+E29</f>
        <v>390.09999999999997</v>
      </c>
      <c r="F35" s="79">
        <f t="shared" ref="F35:G35" si="5">F8+F25+F29</f>
        <v>308.39000000000004</v>
      </c>
      <c r="G35" s="79">
        <f t="shared" si="5"/>
        <v>241.53799999999998</v>
      </c>
      <c r="H35" s="81"/>
    </row>
    <row r="36" spans="1:10" ht="17.25" customHeight="1" x14ac:dyDescent="0.25">
      <c r="A36" s="151" t="s">
        <v>138</v>
      </c>
      <c r="B36" s="151"/>
      <c r="C36" s="77"/>
      <c r="D36" s="77"/>
      <c r="E36" s="77"/>
      <c r="F36" s="77"/>
      <c r="G36" s="81"/>
      <c r="H36" s="81"/>
    </row>
    <row r="37" spans="1:10" ht="30" customHeight="1" x14ac:dyDescent="0.25">
      <c r="A37" s="120" t="s">
        <v>152</v>
      </c>
      <c r="B37" s="121"/>
      <c r="C37" s="77"/>
      <c r="D37" s="79">
        <v>296.67</v>
      </c>
      <c r="E37" s="79">
        <v>135.11000000000001</v>
      </c>
      <c r="F37" s="79">
        <v>135.11000000000001</v>
      </c>
      <c r="G37" s="80">
        <v>63.5</v>
      </c>
      <c r="H37" s="80">
        <f t="shared" ref="H37:H42" si="6">F37-E37+D37+F37-G37</f>
        <v>368.28000000000003</v>
      </c>
    </row>
    <row r="38" spans="1:10" ht="15" customHeight="1" x14ac:dyDescent="0.25">
      <c r="A38" s="95" t="s">
        <v>70</v>
      </c>
      <c r="B38" s="96"/>
      <c r="C38" s="77"/>
      <c r="D38" s="79">
        <v>344.05</v>
      </c>
      <c r="E38" s="79">
        <f>E37-E39</f>
        <v>71.610000000000014</v>
      </c>
      <c r="F38" s="79">
        <f>F37-F39</f>
        <v>71.610000000000014</v>
      </c>
      <c r="G38" s="80">
        <v>0</v>
      </c>
      <c r="H38" s="80">
        <f t="shared" si="6"/>
        <v>415.66</v>
      </c>
    </row>
    <row r="39" spans="1:10" x14ac:dyDescent="0.25">
      <c r="A39" s="148" t="s">
        <v>151</v>
      </c>
      <c r="B39" s="149"/>
      <c r="C39" s="77"/>
      <c r="D39" s="77">
        <v>-47.38</v>
      </c>
      <c r="E39" s="77">
        <v>63.5</v>
      </c>
      <c r="F39" s="77">
        <v>63.5</v>
      </c>
      <c r="G39" s="77">
        <v>63.5</v>
      </c>
      <c r="H39" s="77">
        <f t="shared" si="6"/>
        <v>-47.38</v>
      </c>
    </row>
    <row r="40" spans="1:10" ht="27.75" customHeight="1" x14ac:dyDescent="0.25">
      <c r="A40" s="128" t="s">
        <v>107</v>
      </c>
      <c r="B40" s="128"/>
      <c r="C40" s="77"/>
      <c r="D40" s="79">
        <v>182.19</v>
      </c>
      <c r="E40" s="79">
        <v>62.41</v>
      </c>
      <c r="F40" s="79">
        <v>62.41</v>
      </c>
      <c r="G40" s="79">
        <v>10.61</v>
      </c>
      <c r="H40" s="80">
        <f t="shared" si="6"/>
        <v>233.99</v>
      </c>
    </row>
    <row r="41" spans="1:10" ht="17.25" customHeight="1" x14ac:dyDescent="0.25">
      <c r="A41" s="91" t="s">
        <v>70</v>
      </c>
      <c r="B41" s="91"/>
      <c r="C41" s="77"/>
      <c r="D41" s="77">
        <v>192.21</v>
      </c>
      <c r="E41" s="77">
        <f>E40-E42</f>
        <v>51.8</v>
      </c>
      <c r="F41" s="77">
        <f>F40-F42</f>
        <v>51.8</v>
      </c>
      <c r="G41" s="77">
        <v>0</v>
      </c>
      <c r="H41" s="81">
        <f t="shared" si="6"/>
        <v>244.01</v>
      </c>
      <c r="J41" s="90"/>
    </row>
    <row r="42" spans="1:10" x14ac:dyDescent="0.25">
      <c r="A42" s="157" t="s">
        <v>53</v>
      </c>
      <c r="B42" s="157"/>
      <c r="C42" s="77"/>
      <c r="D42" s="77">
        <v>-10.02</v>
      </c>
      <c r="E42" s="77">
        <v>10.61</v>
      </c>
      <c r="F42" s="77">
        <v>10.61</v>
      </c>
      <c r="G42" s="77">
        <v>10.61</v>
      </c>
      <c r="H42" s="77">
        <f t="shared" si="6"/>
        <v>-10.02</v>
      </c>
    </row>
    <row r="43" spans="1:10" ht="15.75" customHeight="1" x14ac:dyDescent="0.25">
      <c r="A43" s="128" t="s">
        <v>142</v>
      </c>
      <c r="B43" s="129"/>
      <c r="C43" s="79" t="s">
        <v>140</v>
      </c>
      <c r="D43" s="79">
        <v>8.9700000000000006</v>
      </c>
      <c r="E43" s="79">
        <v>3.6</v>
      </c>
      <c r="F43" s="79">
        <v>3.6</v>
      </c>
      <c r="G43" s="79">
        <v>0.61</v>
      </c>
      <c r="H43" s="79">
        <f>F43-G43+D43</f>
        <v>11.96</v>
      </c>
    </row>
    <row r="44" spans="1:10" ht="14.25" customHeight="1" x14ac:dyDescent="0.25">
      <c r="A44" s="157" t="s">
        <v>53</v>
      </c>
      <c r="B44" s="146"/>
      <c r="C44" s="77"/>
      <c r="D44" s="77">
        <v>0</v>
      </c>
      <c r="E44" s="77">
        <v>0.61</v>
      </c>
      <c r="F44" s="77">
        <v>0.61</v>
      </c>
      <c r="G44" s="77">
        <v>0.61</v>
      </c>
      <c r="H44" s="77">
        <v>0</v>
      </c>
    </row>
    <row r="45" spans="1:10" ht="15.75" customHeight="1" x14ac:dyDescent="0.25">
      <c r="A45" s="125" t="s">
        <v>137</v>
      </c>
      <c r="B45" s="126"/>
      <c r="C45" s="77"/>
      <c r="D45" s="77"/>
      <c r="E45" s="79">
        <f>E35+E37+E40+E43</f>
        <v>591.22</v>
      </c>
      <c r="F45" s="79">
        <f>F35+F37+F40+F43</f>
        <v>509.5100000000001</v>
      </c>
      <c r="G45" s="79">
        <f>G35+G37+G40+G43</f>
        <v>316.25800000000004</v>
      </c>
      <c r="H45" s="77"/>
    </row>
    <row r="46" spans="1:10" ht="18.75" customHeight="1" x14ac:dyDescent="0.25">
      <c r="A46" s="124" t="s">
        <v>114</v>
      </c>
      <c r="B46" s="127"/>
      <c r="C46" s="82"/>
      <c r="D46" s="82">
        <f>D4</f>
        <v>-657.8</v>
      </c>
      <c r="E46" s="83"/>
      <c r="F46" s="83"/>
      <c r="G46" s="82"/>
      <c r="H46" s="82">
        <f>F45-E45+D46+F45-G45</f>
        <v>-546.25799999999981</v>
      </c>
    </row>
    <row r="47" spans="1:10" ht="15.75" customHeight="1" x14ac:dyDescent="0.25">
      <c r="A47" s="124" t="s">
        <v>139</v>
      </c>
      <c r="B47" s="124"/>
      <c r="C47" s="84"/>
      <c r="D47" s="84"/>
      <c r="E47" s="83"/>
      <c r="F47" s="83"/>
      <c r="G47" s="83"/>
      <c r="H47" s="83">
        <f>H48+H49</f>
        <v>-546.25800000000004</v>
      </c>
      <c r="I47" s="68"/>
      <c r="J47" s="90"/>
    </row>
    <row r="48" spans="1:10" ht="15.75" customHeight="1" x14ac:dyDescent="0.25">
      <c r="A48" s="124" t="s">
        <v>112</v>
      </c>
      <c r="B48" s="156"/>
      <c r="C48" s="84"/>
      <c r="D48" s="84"/>
      <c r="E48" s="83"/>
      <c r="F48" s="83"/>
      <c r="G48" s="83"/>
      <c r="H48" s="83">
        <f>H38+H41+H43</f>
        <v>671.63000000000011</v>
      </c>
    </row>
    <row r="49" spans="1:8" ht="15.75" customHeight="1" x14ac:dyDescent="0.25">
      <c r="A49" s="124" t="s">
        <v>113</v>
      </c>
      <c r="B49" s="156"/>
      <c r="C49" s="84"/>
      <c r="D49" s="84"/>
      <c r="E49" s="83"/>
      <c r="F49" s="83"/>
      <c r="G49" s="83"/>
      <c r="H49" s="83">
        <f>H8+H25+H29+H39+H42</f>
        <v>-1217.8880000000001</v>
      </c>
    </row>
    <row r="50" spans="1:8" ht="14.25" customHeight="1" x14ac:dyDescent="0.25">
      <c r="B50" s="63"/>
      <c r="C50" s="26"/>
      <c r="D50" s="26"/>
      <c r="E50" s="26"/>
      <c r="F50" s="26"/>
      <c r="G50" s="26"/>
      <c r="H50" s="26"/>
    </row>
    <row r="51" spans="1:8" ht="21.75" customHeight="1" x14ac:dyDescent="0.25">
      <c r="A51" s="122"/>
      <c r="B51" s="123"/>
      <c r="C51" s="123"/>
      <c r="D51" s="123"/>
      <c r="E51" s="123"/>
      <c r="F51" s="123"/>
      <c r="G51" s="123"/>
      <c r="H51" s="123"/>
    </row>
    <row r="52" spans="1:8" ht="19.5" customHeight="1" x14ac:dyDescent="0.25">
      <c r="A52" s="19" t="s">
        <v>143</v>
      </c>
      <c r="D52" s="21"/>
      <c r="E52" s="21"/>
      <c r="F52" s="21"/>
      <c r="G52" s="21"/>
      <c r="H52" s="21"/>
    </row>
    <row r="53" spans="1:8" x14ac:dyDescent="0.25">
      <c r="A53" s="158" t="s">
        <v>56</v>
      </c>
      <c r="B53" s="159"/>
      <c r="C53" s="159"/>
      <c r="D53" s="160"/>
      <c r="E53" s="62" t="s">
        <v>57</v>
      </c>
      <c r="F53" s="62" t="s">
        <v>58</v>
      </c>
      <c r="G53" s="62" t="s">
        <v>108</v>
      </c>
      <c r="H53" s="62" t="s">
        <v>145</v>
      </c>
    </row>
    <row r="54" spans="1:8" ht="16.5" customHeight="1" x14ac:dyDescent="0.25">
      <c r="A54" s="115" t="s">
        <v>144</v>
      </c>
      <c r="B54" s="116"/>
      <c r="C54" s="116"/>
      <c r="D54" s="106"/>
      <c r="E54" s="33"/>
      <c r="F54" s="32"/>
      <c r="G54" s="34"/>
      <c r="H54" s="34"/>
    </row>
    <row r="55" spans="1:8" s="4" customFormat="1" x14ac:dyDescent="0.25">
      <c r="A55" s="112" t="s">
        <v>8</v>
      </c>
      <c r="B55" s="113"/>
      <c r="C55" s="113"/>
      <c r="D55" s="114"/>
      <c r="E55" s="92"/>
      <c r="F55" s="93"/>
      <c r="G55" s="94">
        <v>0</v>
      </c>
      <c r="H55" s="94"/>
    </row>
    <row r="56" spans="1:8" ht="33" customHeight="1" x14ac:dyDescent="0.25">
      <c r="A56" s="19" t="s">
        <v>46</v>
      </c>
      <c r="D56" s="21"/>
      <c r="E56" s="21"/>
      <c r="F56" s="21"/>
      <c r="G56" s="21"/>
      <c r="H56" s="21"/>
    </row>
    <row r="57" spans="1:8" x14ac:dyDescent="0.25">
      <c r="A57" s="19" t="s">
        <v>47</v>
      </c>
      <c r="D57" s="21"/>
      <c r="E57" s="21"/>
      <c r="F57" s="21"/>
      <c r="G57" s="21"/>
      <c r="H57" s="21"/>
    </row>
    <row r="58" spans="1:8" ht="24.75" customHeight="1" x14ac:dyDescent="0.25">
      <c r="A58" s="115" t="s">
        <v>60</v>
      </c>
      <c r="B58" s="116"/>
      <c r="C58" s="116"/>
      <c r="D58" s="116"/>
      <c r="E58" s="106"/>
      <c r="F58" s="36" t="s">
        <v>58</v>
      </c>
      <c r="G58" s="35" t="s">
        <v>59</v>
      </c>
      <c r="H58" s="60"/>
    </row>
    <row r="59" spans="1:8" x14ac:dyDescent="0.25">
      <c r="A59" s="117"/>
      <c r="B59" s="118"/>
      <c r="C59" s="118"/>
      <c r="D59" s="118"/>
      <c r="E59" s="119"/>
      <c r="F59" s="32" t="s">
        <v>55</v>
      </c>
      <c r="G59" s="32"/>
      <c r="H59" s="41"/>
    </row>
    <row r="60" spans="1:8" x14ac:dyDescent="0.25">
      <c r="A60" s="39"/>
      <c r="B60" s="40"/>
      <c r="C60" s="40"/>
      <c r="D60" s="40"/>
      <c r="E60" s="40"/>
      <c r="F60" s="41"/>
      <c r="G60" s="41"/>
      <c r="H60" s="41"/>
    </row>
    <row r="61" spans="1:8" ht="23.25" customHeight="1" x14ac:dyDescent="0.25">
      <c r="A61" s="39"/>
      <c r="B61" s="40"/>
      <c r="C61" s="40"/>
      <c r="D61" s="40"/>
      <c r="E61" s="40"/>
      <c r="F61" s="41"/>
      <c r="G61" s="41"/>
      <c r="H61" s="41"/>
    </row>
    <row r="62" spans="1:8" ht="23.25" customHeight="1" x14ac:dyDescent="0.25">
      <c r="A62" s="39"/>
      <c r="B62" s="40"/>
      <c r="C62" s="40"/>
      <c r="D62" s="40"/>
      <c r="E62" s="40"/>
      <c r="F62" s="41"/>
      <c r="G62" s="41"/>
      <c r="H62" s="41"/>
    </row>
    <row r="63" spans="1:8" x14ac:dyDescent="0.25">
      <c r="A63" s="43" t="s">
        <v>71</v>
      </c>
      <c r="B63" s="44"/>
      <c r="C63" s="44"/>
      <c r="D63" s="44"/>
      <c r="E63" s="44"/>
      <c r="F63" s="32"/>
      <c r="G63" s="32"/>
      <c r="H63" s="41"/>
    </row>
    <row r="64" spans="1:8" x14ac:dyDescent="0.25">
      <c r="A64" s="115" t="s">
        <v>72</v>
      </c>
      <c r="B64" s="135"/>
      <c r="C64" s="105" t="s">
        <v>73</v>
      </c>
      <c r="D64" s="135"/>
      <c r="E64" s="32" t="s">
        <v>74</v>
      </c>
      <c r="F64" s="32" t="s">
        <v>75</v>
      </c>
      <c r="G64" s="32" t="s">
        <v>76</v>
      </c>
      <c r="H64" s="41"/>
    </row>
    <row r="65" spans="1:14" x14ac:dyDescent="0.25">
      <c r="A65" s="115" t="s">
        <v>105</v>
      </c>
      <c r="B65" s="135"/>
      <c r="C65" s="105" t="s">
        <v>55</v>
      </c>
      <c r="D65" s="106"/>
      <c r="E65" s="32">
        <v>3</v>
      </c>
      <c r="F65" s="32" t="s">
        <v>55</v>
      </c>
      <c r="G65" s="32" t="s">
        <v>55</v>
      </c>
      <c r="H65" s="41"/>
    </row>
    <row r="66" spans="1:14" x14ac:dyDescent="0.25">
      <c r="A66" s="41"/>
      <c r="B66" s="52"/>
      <c r="C66" s="26"/>
      <c r="D66" s="42"/>
      <c r="E66" s="41"/>
      <c r="F66" s="41"/>
      <c r="G66" s="41"/>
      <c r="H66" s="41"/>
    </row>
    <row r="67" spans="1:14" ht="18" customHeight="1" x14ac:dyDescent="0.25">
      <c r="B67" s="54"/>
      <c r="C67" s="54"/>
      <c r="D67" s="55"/>
      <c r="E67" s="54"/>
      <c r="F67" s="54"/>
      <c r="G67" s="54"/>
      <c r="H67" s="58"/>
    </row>
    <row r="68" spans="1:14" x14ac:dyDescent="0.25">
      <c r="A68" s="53" t="s">
        <v>98</v>
      </c>
      <c r="B68" s="54"/>
      <c r="C68" s="54"/>
      <c r="D68" s="54"/>
      <c r="E68" s="54"/>
      <c r="F68" s="54"/>
      <c r="G68" s="54"/>
      <c r="H68" s="58"/>
    </row>
    <row r="69" spans="1:14" ht="24.75" customHeight="1" x14ac:dyDescent="0.25">
      <c r="A69" s="130" t="s">
        <v>146</v>
      </c>
      <c r="B69" s="134"/>
      <c r="C69" s="134"/>
      <c r="D69" s="134"/>
      <c r="E69" s="134"/>
      <c r="F69" s="134"/>
      <c r="G69" s="134"/>
      <c r="H69" s="58"/>
    </row>
    <row r="70" spans="1:14" ht="12" customHeight="1" x14ac:dyDescent="0.25">
      <c r="A70" s="132" t="s">
        <v>147</v>
      </c>
      <c r="B70" s="133"/>
      <c r="C70" s="133"/>
      <c r="D70" s="133"/>
      <c r="E70" s="133"/>
      <c r="F70" s="133"/>
      <c r="G70" s="133"/>
      <c r="H70" s="59"/>
    </row>
    <row r="71" spans="1:14" x14ac:dyDescent="0.25">
      <c r="A71" s="133"/>
      <c r="B71" s="133"/>
      <c r="C71" s="133"/>
      <c r="D71" s="133"/>
      <c r="E71" s="133"/>
      <c r="F71" s="133"/>
      <c r="G71" s="133"/>
      <c r="H71" s="59"/>
      <c r="I71" s="17"/>
      <c r="J71" s="17"/>
      <c r="K71" s="17"/>
      <c r="L71" s="17"/>
      <c r="M71" s="17"/>
      <c r="N71" s="17"/>
    </row>
    <row r="72" spans="1:14" ht="31.5" customHeight="1" x14ac:dyDescent="0.25">
      <c r="A72" s="133"/>
      <c r="B72" s="133"/>
      <c r="C72" s="133"/>
      <c r="D72" s="133"/>
      <c r="E72" s="133"/>
      <c r="F72" s="133"/>
      <c r="G72" s="133"/>
      <c r="H72" s="59"/>
    </row>
    <row r="73" spans="1:14" ht="15.75" hidden="1" customHeight="1" x14ac:dyDescent="0.25">
      <c r="A73" s="133"/>
      <c r="B73" s="133"/>
      <c r="C73" s="133"/>
      <c r="D73" s="133"/>
      <c r="E73" s="133"/>
      <c r="F73" s="133"/>
      <c r="G73" s="133"/>
      <c r="H73" s="59"/>
    </row>
    <row r="74" spans="1:14" ht="15.75" customHeight="1" x14ac:dyDescent="0.25">
      <c r="A74" s="61"/>
      <c r="B74" s="61"/>
      <c r="C74" s="61"/>
      <c r="D74" s="61"/>
      <c r="E74" s="61"/>
      <c r="F74" s="61"/>
      <c r="G74" s="61"/>
      <c r="H74" s="61"/>
    </row>
    <row r="75" spans="1:14" ht="22.5" customHeight="1" x14ac:dyDescent="0.25">
      <c r="A75" s="57"/>
      <c r="B75" s="57"/>
      <c r="C75" s="57"/>
      <c r="D75" s="57"/>
      <c r="E75" s="57"/>
      <c r="F75" s="57"/>
      <c r="G75" s="57"/>
      <c r="H75" s="59"/>
    </row>
    <row r="76" spans="1:14" ht="12" customHeight="1" x14ac:dyDescent="0.25">
      <c r="A76" s="130" t="s">
        <v>77</v>
      </c>
      <c r="B76" s="131"/>
      <c r="C76" s="131"/>
      <c r="D76" s="65"/>
      <c r="E76" s="65"/>
      <c r="F76" s="54"/>
      <c r="G76" s="54"/>
      <c r="H76" s="58"/>
    </row>
    <row r="77" spans="1:14" x14ac:dyDescent="0.25">
      <c r="A77" s="19" t="s">
        <v>78</v>
      </c>
      <c r="B77" s="66"/>
      <c r="C77" s="67"/>
      <c r="D77" s="4"/>
      <c r="E77" s="19" t="s">
        <v>148</v>
      </c>
    </row>
    <row r="78" spans="1:14" x14ac:dyDescent="0.25">
      <c r="A78" s="19" t="s">
        <v>79</v>
      </c>
      <c r="B78" s="66"/>
      <c r="C78" s="67"/>
      <c r="D78" s="4"/>
      <c r="E78" s="4"/>
      <c r="F78" s="37"/>
    </row>
    <row r="79" spans="1:14" x14ac:dyDescent="0.25">
      <c r="A79" s="21"/>
      <c r="B79" s="45"/>
    </row>
    <row r="80" spans="1:14" x14ac:dyDescent="0.25">
      <c r="A80" s="17" t="s">
        <v>149</v>
      </c>
    </row>
    <row r="81" spans="1:1" x14ac:dyDescent="0.25">
      <c r="A81" s="17" t="s">
        <v>80</v>
      </c>
    </row>
    <row r="82" spans="1:1" x14ac:dyDescent="0.25">
      <c r="A82" s="17" t="s">
        <v>150</v>
      </c>
    </row>
    <row r="83" spans="1:1" x14ac:dyDescent="0.25">
      <c r="A83" s="17" t="s">
        <v>81</v>
      </c>
    </row>
    <row r="84" spans="1:1" x14ac:dyDescent="0.25">
      <c r="A84" s="17"/>
    </row>
  </sheetData>
  <mergeCells count="49">
    <mergeCell ref="A23:B23"/>
    <mergeCell ref="A25:B25"/>
    <mergeCell ref="A39:B39"/>
    <mergeCell ref="A40:B40"/>
    <mergeCell ref="A35:B35"/>
    <mergeCell ref="A36:B36"/>
    <mergeCell ref="A27:B27"/>
    <mergeCell ref="A29:B29"/>
    <mergeCell ref="A31:B31"/>
    <mergeCell ref="A32:B32"/>
    <mergeCell ref="A33:B33"/>
    <mergeCell ref="A34:B34"/>
    <mergeCell ref="A24:B24"/>
    <mergeCell ref="A28:B28"/>
    <mergeCell ref="A30:B30"/>
    <mergeCell ref="A14:B14"/>
    <mergeCell ref="A15:B15"/>
    <mergeCell ref="A17:B17"/>
    <mergeCell ref="A18:B18"/>
    <mergeCell ref="A20:B20"/>
    <mergeCell ref="A3:B3"/>
    <mergeCell ref="A8:B8"/>
    <mergeCell ref="A10:B10"/>
    <mergeCell ref="A11:G11"/>
    <mergeCell ref="A12:B12"/>
    <mergeCell ref="A4:B4"/>
    <mergeCell ref="A7:H7"/>
    <mergeCell ref="A76:C76"/>
    <mergeCell ref="A70:G73"/>
    <mergeCell ref="A69:G69"/>
    <mergeCell ref="A64:B64"/>
    <mergeCell ref="A65:B65"/>
    <mergeCell ref="C64:D64"/>
    <mergeCell ref="C65:D65"/>
    <mergeCell ref="A55:D55"/>
    <mergeCell ref="A58:E58"/>
    <mergeCell ref="A59:E59"/>
    <mergeCell ref="A37:B37"/>
    <mergeCell ref="A51:H51"/>
    <mergeCell ref="A47:B47"/>
    <mergeCell ref="A45:B45"/>
    <mergeCell ref="A46:B46"/>
    <mergeCell ref="A43:B43"/>
    <mergeCell ref="A48:B48"/>
    <mergeCell ref="A49:B49"/>
    <mergeCell ref="A54:D54"/>
    <mergeCell ref="A42:B42"/>
    <mergeCell ref="A53:D53"/>
    <mergeCell ref="A44:B44"/>
  </mergeCells>
  <pageMargins left="0.7" right="0.7" top="0.75" bottom="0.75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2020-03-15T23:26:13Z</cp:lastPrinted>
  <dcterms:created xsi:type="dcterms:W3CDTF">2013-02-18T04:38:06Z</dcterms:created>
  <dcterms:modified xsi:type="dcterms:W3CDTF">2020-03-19T22:41:47Z</dcterms:modified>
</cp:coreProperties>
</file>