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F27" i="8"/>
  <c r="E27" i="8"/>
  <c r="F23" i="8"/>
  <c r="E23" i="8"/>
  <c r="F20" i="8"/>
  <c r="E20" i="8"/>
  <c r="F17" i="8"/>
  <c r="E17" i="8"/>
  <c r="F8" i="8"/>
  <c r="F10" i="8"/>
  <c r="E8" i="8"/>
  <c r="E10" i="8"/>
  <c r="E14" i="8"/>
  <c r="E13" i="8"/>
  <c r="F14" i="8"/>
  <c r="F13" i="8"/>
  <c r="H34" i="8"/>
  <c r="H33" i="8"/>
  <c r="H32" i="8"/>
  <c r="H31" i="8"/>
  <c r="E29" i="8"/>
  <c r="F29" i="8"/>
  <c r="H29" i="8"/>
  <c r="D22" i="8"/>
  <c r="D16" i="8"/>
  <c r="D13" i="8"/>
  <c r="G8" i="8"/>
  <c r="G9" i="8"/>
  <c r="G25" i="8"/>
  <c r="G35" i="8"/>
  <c r="F35" i="8"/>
  <c r="E35" i="8"/>
  <c r="H25" i="8"/>
  <c r="H38" i="8"/>
  <c r="H8" i="8"/>
  <c r="H39" i="8"/>
  <c r="H37" i="8"/>
  <c r="D9" i="8"/>
  <c r="H36" i="8"/>
  <c r="H27" i="8"/>
  <c r="E26" i="8"/>
  <c r="F26" i="8"/>
  <c r="H26" i="8"/>
  <c r="H23" i="8"/>
  <c r="E22" i="8"/>
  <c r="F22" i="8"/>
  <c r="H22" i="8"/>
  <c r="H21" i="8"/>
  <c r="H20" i="8"/>
  <c r="E19" i="8"/>
  <c r="F19" i="8"/>
  <c r="H19" i="8"/>
  <c r="H18" i="8"/>
  <c r="H17" i="8"/>
  <c r="E16" i="8"/>
  <c r="F16" i="8"/>
  <c r="H16" i="8"/>
  <c r="H15" i="8"/>
  <c r="H14" i="8"/>
  <c r="H13" i="8"/>
  <c r="H12" i="8"/>
  <c r="H10" i="8"/>
  <c r="E9" i="8"/>
  <c r="F9" i="8"/>
  <c r="H9" i="8"/>
</calcChain>
</file>

<file path=xl/sharedStrings.xml><?xml version="1.0" encoding="utf-8"?>
<sst xmlns="http://schemas.openxmlformats.org/spreadsheetml/2006/main" count="160" uniqueCount="141">
  <si>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</si>
  <si>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</si>
  <si>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</si>
  <si>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</si>
  <si>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</si>
  <si>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</si>
  <si>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</si>
  <si>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</si>
  <si>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</si>
  <si>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</si>
  <si>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</si>
  <si>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</si>
  <si>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</si>
  <si>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</si>
  <si>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</si>
  <si>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</si>
  <si>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</si>
  <si>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</si>
  <si>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</si>
  <si>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</si>
  <si>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</si>
  <si>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</si>
  <si>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</si>
  <si>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</si>
  <si>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</si>
  <si>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</si>
  <si>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</si>
  <si>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</si>
  <si>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</si>
  <si>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</si>
  <si>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</si>
  <si>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</si>
  <si>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</si>
  <si>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</si>
  <si>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</si>
  <si>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</si>
  <si>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</si>
  <si>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</si>
  <si>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</si>
  <si>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</si>
  <si>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</si>
  <si>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</si>
  <si>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</si>
  <si>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</si>
  <si>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</si>
  <si>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</si>
  <si>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</si>
  <si>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</si>
  <si>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</si>
  <si>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</si>
  <si>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</si>
  <si>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</si>
  <si>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</si>
  <si>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</si>
  <si>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</si>
  <si>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</si>
  <si>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</si>
  <si>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</si>
  <si>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</si>
  <si>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</si>
  <si>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</si>
  <si>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</si>
  <si>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</si>
  <si>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</si>
  <si>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</si>
  <si>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</si>
  <si>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</si>
  <si>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</si>
  <si>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</si>
  <si>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</si>
  <si>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</si>
  <si>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</si>
  <si>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</si>
  <si>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</si>
  <si>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</si>
  <si>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</si>
  <si>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</si>
  <si>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</si>
  <si>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</si>
  <si>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</si>
  <si>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договор Управления</t>
  </si>
  <si>
    <t>uklr2006@mail.ru</t>
  </si>
  <si>
    <t>часть 4.</t>
  </si>
  <si>
    <t>расшифровка статьи "Содержание   жилья" по видам работ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</si>
  <si>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</si>
  <si>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</si>
  <si>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</si>
  <si>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</si>
  <si>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</si>
  <si>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</si>
  <si>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</si>
  <si>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</si>
  <si>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</si>
  <si>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</si>
  <si>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</si>
  <si>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</si>
  <si>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</si>
  <si>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</si>
  <si>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</si>
  <si>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</si>
  <si>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Эра"</t>
  </si>
  <si>
    <t>ООО " Чистый двор"</t>
  </si>
  <si>
    <t xml:space="preserve">Тунгусская,8 </t>
  </si>
  <si>
    <t>2-265-897</t>
  </si>
  <si>
    <t>3  этажа</t>
  </si>
  <si>
    <t>2 подъезда</t>
  </si>
  <si>
    <t>№ 10 по ул. Тунгусской</t>
  </si>
  <si>
    <t xml:space="preserve">1.Сведения об Управляющей компании Ленинского района </t>
  </si>
  <si>
    <t xml:space="preserve"> ООО "Управляющая компания Ленинского района "</t>
  </si>
  <si>
    <t>от 27 апреля 2005 года серия 25 № 01277949</t>
  </si>
  <si>
    <t xml:space="preserve">             01  октября  2010 г</t>
  </si>
  <si>
    <t>Ленинского района "</t>
  </si>
  <si>
    <t>ул. Тунгусская,8</t>
  </si>
  <si>
    <t>количество проживающих</t>
  </si>
  <si>
    <t>27 чел.</t>
  </si>
  <si>
    <t>Итого по дому:</t>
  </si>
  <si>
    <t>сумма, т.р.</t>
  </si>
  <si>
    <t>исполнитель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</si>
  <si>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</si>
  <si>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</si>
  <si>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</si>
  <si>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</si>
  <si>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Всего: 225,3 кв.м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</si>
  <si>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</si>
  <si>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</si>
  <si>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</si>
  <si>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</si>
  <si>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</si>
  <si>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</si>
  <si>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 xml:space="preserve">                       Отчет ООО "Управляющей компании Ленинского района 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</si>
  <si>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</si>
  <si>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</si>
  <si>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</si>
  <si>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</si>
  <si>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</si>
  <si>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санитарная вырубка деревъев, вывоз, утилизация</t>
  </si>
  <si>
    <t>компл</t>
  </si>
  <si>
    <t>Вертикаль</t>
  </si>
  <si>
    <t>План по статье "текущий ремонт" на 2019 год.</t>
  </si>
  <si>
    <t>Предложение Управляющей компании:  косметический ремонт подъездов с ремонтом системы электроснабжения, ремонт фасада. Собственникам необходимо представить протокол общего собрания о согласии проведения указанных работ, либо принять собственное решение для формирования  плана текущего ремонта на 2019 год.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</si>
  <si>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645/02 от 28.02.2019 г.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</si>
</sst>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/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4" fillId="0" borderId="5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6" xfId="0" applyBorder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6" fillId="0" borderId="2" xfId="0" applyFont="1" applyBorder="1" applyAlignment="1"/>
    <xf numFmtId="0" fontId="0" fillId="0" borderId="5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6" fillId="0" borderId="0" xfId="0" applyFont="1" applyAlignment="1"/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129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11</v>
      </c>
      <c r="C3" s="24" t="s">
        <v>106</v>
      </c>
    </row>
    <row r="4" spans="1:4" ht="14.25" customHeight="1" x14ac:dyDescent="0.25">
      <c r="A4" s="22" t="s">
        <v>140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107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108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92" t="s">
        <v>13</v>
      </c>
      <c r="D9" s="93"/>
    </row>
    <row r="10" spans="1:4" s="3" customFormat="1" ht="24" customHeight="1" x14ac:dyDescent="0.25">
      <c r="A10" s="12" t="s">
        <v>2</v>
      </c>
      <c r="B10" s="15" t="s">
        <v>14</v>
      </c>
      <c r="C10" s="94" t="s">
        <v>109</v>
      </c>
      <c r="D10" s="95"/>
    </row>
    <row r="11" spans="1:4" s="3" customFormat="1" ht="15" customHeight="1" x14ac:dyDescent="0.25">
      <c r="A11" s="12" t="s">
        <v>3</v>
      </c>
      <c r="B11" s="13" t="s">
        <v>15</v>
      </c>
      <c r="C11" s="92" t="s">
        <v>16</v>
      </c>
      <c r="D11" s="93"/>
    </row>
    <row r="12" spans="1:4" s="3" customFormat="1" ht="15" customHeight="1" x14ac:dyDescent="0.25">
      <c r="A12" s="59" t="s">
        <v>4</v>
      </c>
      <c r="B12" s="60" t="s">
        <v>85</v>
      </c>
      <c r="C12" s="53" t="s">
        <v>86</v>
      </c>
      <c r="D12" s="54" t="s">
        <v>87</v>
      </c>
    </row>
    <row r="13" spans="1:4" s="3" customFormat="1" ht="15" customHeight="1" x14ac:dyDescent="0.25">
      <c r="A13" s="61"/>
      <c r="B13" s="62"/>
      <c r="C13" s="53" t="s">
        <v>88</v>
      </c>
      <c r="D13" s="54" t="s">
        <v>89</v>
      </c>
    </row>
    <row r="14" spans="1:4" s="3" customFormat="1" ht="15" customHeight="1" x14ac:dyDescent="0.25">
      <c r="A14" s="61"/>
      <c r="B14" s="62"/>
      <c r="C14" s="53" t="s">
        <v>90</v>
      </c>
      <c r="D14" s="54" t="s">
        <v>91</v>
      </c>
    </row>
    <row r="15" spans="1:4" s="3" customFormat="1" ht="15" customHeight="1" x14ac:dyDescent="0.25">
      <c r="A15" s="61"/>
      <c r="B15" s="62"/>
      <c r="C15" s="53" t="s">
        <v>92</v>
      </c>
      <c r="D15" s="54" t="s">
        <v>93</v>
      </c>
    </row>
    <row r="16" spans="1:4" s="3" customFormat="1" ht="15" customHeight="1" x14ac:dyDescent="0.25">
      <c r="A16" s="61"/>
      <c r="B16" s="62"/>
      <c r="C16" s="53" t="s">
        <v>94</v>
      </c>
      <c r="D16" s="54" t="s">
        <v>95</v>
      </c>
    </row>
    <row r="17" spans="1:5" s="3" customFormat="1" ht="15" customHeight="1" x14ac:dyDescent="0.25">
      <c r="A17" s="61"/>
      <c r="B17" s="62"/>
      <c r="C17" s="53" t="s">
        <v>96</v>
      </c>
      <c r="D17" s="54" t="s">
        <v>97</v>
      </c>
    </row>
    <row r="18" spans="1:5" s="3" customFormat="1" ht="15" customHeight="1" x14ac:dyDescent="0.25">
      <c r="A18" s="63"/>
      <c r="B18" s="64"/>
      <c r="C18" s="53" t="s">
        <v>98</v>
      </c>
      <c r="D18" s="54" t="s">
        <v>99</v>
      </c>
    </row>
    <row r="19" spans="1:5" s="3" customFormat="1" ht="14.25" customHeight="1" x14ac:dyDescent="0.25">
      <c r="A19" s="12" t="s">
        <v>5</v>
      </c>
      <c r="B19" s="13" t="s">
        <v>17</v>
      </c>
      <c r="C19" s="96" t="s">
        <v>81</v>
      </c>
      <c r="D19" s="97"/>
    </row>
    <row r="20" spans="1:5" s="3" customFormat="1" x14ac:dyDescent="0.25">
      <c r="A20" s="12" t="s">
        <v>6</v>
      </c>
      <c r="B20" s="13" t="s">
        <v>18</v>
      </c>
      <c r="C20" s="98" t="s">
        <v>54</v>
      </c>
      <c r="D20" s="99"/>
    </row>
    <row r="21" spans="1:5" s="3" customFormat="1" ht="16.5" customHeight="1" x14ac:dyDescent="0.25">
      <c r="A21" s="12" t="s">
        <v>7</v>
      </c>
      <c r="B21" s="13" t="s">
        <v>19</v>
      </c>
      <c r="C21" s="94" t="s">
        <v>20</v>
      </c>
      <c r="D21" s="95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00" t="s">
        <v>27</v>
      </c>
      <c r="B26" s="101"/>
      <c r="C26" s="101"/>
      <c r="D26" s="102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101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100</v>
      </c>
      <c r="C30" s="6" t="s">
        <v>102</v>
      </c>
      <c r="D30" s="10" t="s">
        <v>103</v>
      </c>
      <c r="E30" t="s">
        <v>79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112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50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0">
        <v>1950</v>
      </c>
      <c r="D40" s="103"/>
    </row>
    <row r="41" spans="1:4" x14ac:dyDescent="0.25">
      <c r="A41" s="7">
        <v>2</v>
      </c>
      <c r="B41" s="6" t="s">
        <v>38</v>
      </c>
      <c r="C41" s="90" t="s">
        <v>104</v>
      </c>
      <c r="D41" s="103"/>
    </row>
    <row r="42" spans="1:4" ht="15" customHeight="1" x14ac:dyDescent="0.25">
      <c r="A42" s="7">
        <v>3</v>
      </c>
      <c r="B42" s="6" t="s">
        <v>39</v>
      </c>
      <c r="C42" s="90" t="s">
        <v>105</v>
      </c>
      <c r="D42" s="91"/>
    </row>
    <row r="43" spans="1:4" x14ac:dyDescent="0.25">
      <c r="A43" s="7">
        <v>4</v>
      </c>
      <c r="B43" s="6" t="s">
        <v>37</v>
      </c>
      <c r="C43" s="90" t="s">
        <v>55</v>
      </c>
      <c r="D43" s="91"/>
    </row>
    <row r="44" spans="1:4" x14ac:dyDescent="0.25">
      <c r="A44" s="7">
        <v>5</v>
      </c>
      <c r="B44" s="6" t="s">
        <v>40</v>
      </c>
      <c r="C44" s="90" t="s">
        <v>55</v>
      </c>
      <c r="D44" s="91"/>
    </row>
    <row r="45" spans="1:4" x14ac:dyDescent="0.25">
      <c r="A45" s="7">
        <v>6</v>
      </c>
      <c r="B45" s="6" t="s">
        <v>41</v>
      </c>
      <c r="C45" s="90">
        <v>936.3</v>
      </c>
      <c r="D45" s="103"/>
    </row>
    <row r="46" spans="1:4" ht="15" customHeight="1" x14ac:dyDescent="0.25">
      <c r="A46" s="7">
        <v>7</v>
      </c>
      <c r="B46" s="6" t="s">
        <v>42</v>
      </c>
      <c r="C46" s="90" t="s">
        <v>55</v>
      </c>
      <c r="D46" s="103"/>
    </row>
    <row r="47" spans="1:4" x14ac:dyDescent="0.25">
      <c r="A47" s="7">
        <v>8</v>
      </c>
      <c r="B47" s="6" t="s">
        <v>43</v>
      </c>
      <c r="C47" s="90" t="s">
        <v>122</v>
      </c>
      <c r="D47" s="103"/>
    </row>
    <row r="48" spans="1:4" x14ac:dyDescent="0.25">
      <c r="A48" s="7">
        <v>9</v>
      </c>
      <c r="B48" s="6" t="s">
        <v>113</v>
      </c>
      <c r="C48" s="90" t="s">
        <v>114</v>
      </c>
      <c r="D48" s="103"/>
    </row>
    <row r="49" spans="1:4" x14ac:dyDescent="0.25">
      <c r="A49" s="68"/>
      <c r="B49" s="6" t="s">
        <v>80</v>
      </c>
      <c r="C49" s="104" t="s">
        <v>110</v>
      </c>
      <c r="D49" s="10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48:D48"/>
    <mergeCell ref="C49:D49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3" workbookViewId="0">
      <selection activeCell="F61" sqref="F61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7109375" customWidth="1"/>
  </cols>
  <sheetData>
    <row r="1" spans="1:8" x14ac:dyDescent="0.25">
      <c r="A1" s="4" t="s">
        <v>118</v>
      </c>
      <c r="B1"/>
      <c r="C1" s="42"/>
      <c r="D1" s="42"/>
    </row>
    <row r="2" spans="1:8" ht="13.5" customHeight="1" x14ac:dyDescent="0.25">
      <c r="A2" s="4" t="s">
        <v>130</v>
      </c>
      <c r="B2"/>
      <c r="C2" s="42"/>
      <c r="D2" s="42"/>
    </row>
    <row r="3" spans="1:8" ht="56.25" customHeight="1" x14ac:dyDescent="0.25">
      <c r="A3" s="122" t="s">
        <v>61</v>
      </c>
      <c r="B3" s="123"/>
      <c r="C3" s="43" t="s">
        <v>62</v>
      </c>
      <c r="D3" s="32" t="s">
        <v>63</v>
      </c>
      <c r="E3" s="32" t="s">
        <v>64</v>
      </c>
      <c r="F3" s="32" t="s">
        <v>65</v>
      </c>
      <c r="G3" s="44" t="s">
        <v>66</v>
      </c>
      <c r="H3" s="32" t="s">
        <v>67</v>
      </c>
    </row>
    <row r="4" spans="1:8" ht="32.25" customHeight="1" x14ac:dyDescent="0.25">
      <c r="A4" s="125" t="s">
        <v>131</v>
      </c>
      <c r="B4" s="118"/>
      <c r="C4" s="43"/>
      <c r="D4" s="32">
        <v>248.75</v>
      </c>
      <c r="E4" s="32"/>
      <c r="F4" s="32"/>
      <c r="G4" s="44"/>
      <c r="H4" s="32"/>
    </row>
    <row r="5" spans="1:8" ht="15" customHeight="1" x14ac:dyDescent="0.25">
      <c r="A5" s="72" t="s">
        <v>119</v>
      </c>
      <c r="B5" s="73"/>
      <c r="C5" s="43"/>
      <c r="D5" s="32">
        <v>249.69</v>
      </c>
      <c r="E5" s="32"/>
      <c r="F5" s="32"/>
      <c r="G5" s="44"/>
      <c r="H5" s="32"/>
    </row>
    <row r="6" spans="1:8" ht="17.25" customHeight="1" x14ac:dyDescent="0.25">
      <c r="A6" s="72" t="s">
        <v>120</v>
      </c>
      <c r="B6" s="73"/>
      <c r="C6" s="43"/>
      <c r="D6" s="32">
        <v>-0.94</v>
      </c>
      <c r="E6" s="32"/>
      <c r="F6" s="32"/>
      <c r="G6" s="44"/>
      <c r="H6" s="32"/>
    </row>
    <row r="7" spans="1:8" ht="21" customHeight="1" x14ac:dyDescent="0.25">
      <c r="A7" s="124" t="s">
        <v>132</v>
      </c>
      <c r="B7" s="114"/>
      <c r="C7" s="114"/>
      <c r="D7" s="114"/>
      <c r="E7" s="114"/>
      <c r="F7" s="114"/>
      <c r="G7" s="114"/>
      <c r="H7" s="115"/>
    </row>
    <row r="8" spans="1:8" ht="17.25" customHeight="1" x14ac:dyDescent="0.25">
      <c r="A8" s="122" t="s">
        <v>68</v>
      </c>
      <c r="B8" s="105"/>
      <c r="C8" s="36">
        <v>15.83</v>
      </c>
      <c r="D8" s="33">
        <v>-0.89</v>
      </c>
      <c r="E8" s="33">
        <f>E12+E15+E18+E21</f>
        <v>177.86</v>
      </c>
      <c r="F8" s="86">
        <f>F12+F15+F18+F21</f>
        <v>180.51999999999998</v>
      </c>
      <c r="G8" s="86">
        <f>G12+G15+G18+G21</f>
        <v>180.51999999999998</v>
      </c>
      <c r="H8" s="85">
        <f>F8-E8+D8</f>
        <v>1.769999999999968</v>
      </c>
    </row>
    <row r="9" spans="1:8" x14ac:dyDescent="0.25">
      <c r="A9" s="45" t="s">
        <v>69</v>
      </c>
      <c r="B9" s="46"/>
      <c r="C9" s="7">
        <v>14.25</v>
      </c>
      <c r="D9" s="7">
        <f>D8-D10</f>
        <v>-0.8</v>
      </c>
      <c r="E9" s="7">
        <f>E8-E10</f>
        <v>160.07400000000001</v>
      </c>
      <c r="F9" s="85">
        <f>F8-F10</f>
        <v>162.46799999999999</v>
      </c>
      <c r="G9" s="85">
        <f>G8-G10</f>
        <v>162.46999999999997</v>
      </c>
      <c r="H9" s="85">
        <f t="shared" ref="H9:H10" si="0">F9-E9+D9</f>
        <v>1.593999999999977</v>
      </c>
    </row>
    <row r="10" spans="1:8" x14ac:dyDescent="0.25">
      <c r="A10" s="119" t="s">
        <v>70</v>
      </c>
      <c r="B10" s="114"/>
      <c r="C10" s="7">
        <v>1.58</v>
      </c>
      <c r="D10" s="7">
        <v>-0.09</v>
      </c>
      <c r="E10" s="7">
        <f>E8*10%</f>
        <v>17.786000000000001</v>
      </c>
      <c r="F10" s="85">
        <f>F8*10%</f>
        <v>18.052</v>
      </c>
      <c r="G10" s="85">
        <v>18.05</v>
      </c>
      <c r="H10" s="85">
        <f t="shared" si="0"/>
        <v>0.17599999999999824</v>
      </c>
    </row>
    <row r="11" spans="1:8" ht="12.75" customHeight="1" x14ac:dyDescent="0.25">
      <c r="A11" s="124" t="s">
        <v>83</v>
      </c>
      <c r="B11" s="112"/>
      <c r="C11" s="112"/>
      <c r="D11" s="112"/>
      <c r="E11" s="112"/>
      <c r="F11" s="112"/>
      <c r="G11" s="112"/>
      <c r="H11" s="105"/>
    </row>
    <row r="12" spans="1:8" x14ac:dyDescent="0.25">
      <c r="A12" s="120" t="s">
        <v>52</v>
      </c>
      <c r="B12" s="121"/>
      <c r="C12" s="36">
        <v>5.65</v>
      </c>
      <c r="D12" s="33">
        <v>-0.33</v>
      </c>
      <c r="E12" s="86">
        <v>63.6</v>
      </c>
      <c r="F12" s="86">
        <v>64.56</v>
      </c>
      <c r="G12" s="86">
        <v>64.56</v>
      </c>
      <c r="H12" s="85">
        <f t="shared" ref="H12:H23" si="1">F12-E12+D12</f>
        <v>0.63000000000000078</v>
      </c>
    </row>
    <row r="13" spans="1:8" x14ac:dyDescent="0.25">
      <c r="A13" s="45" t="s">
        <v>69</v>
      </c>
      <c r="B13" s="46"/>
      <c r="C13" s="7">
        <v>5.08</v>
      </c>
      <c r="D13" s="7">
        <f>D12-D14</f>
        <v>-0.30000000000000004</v>
      </c>
      <c r="E13" s="85">
        <f>E12-E14</f>
        <v>57.24</v>
      </c>
      <c r="F13" s="85">
        <f>F12-F14</f>
        <v>58.103999999999999</v>
      </c>
      <c r="G13" s="85">
        <f>G12-G14</f>
        <v>58.103999999999999</v>
      </c>
      <c r="H13" s="85">
        <f t="shared" si="1"/>
        <v>0.56399999999999717</v>
      </c>
    </row>
    <row r="14" spans="1:8" x14ac:dyDescent="0.25">
      <c r="A14" s="119" t="s">
        <v>70</v>
      </c>
      <c r="B14" s="114"/>
      <c r="C14" s="7">
        <v>0.56999999999999995</v>
      </c>
      <c r="D14" s="7">
        <v>-0.03</v>
      </c>
      <c r="E14" s="85">
        <f>E12*10%</f>
        <v>6.36</v>
      </c>
      <c r="F14" s="85">
        <f>F12*10%</f>
        <v>6.4560000000000004</v>
      </c>
      <c r="G14" s="85">
        <f>G12*10%</f>
        <v>6.4560000000000004</v>
      </c>
      <c r="H14" s="85">
        <f t="shared" si="1"/>
        <v>6.6000000000000086E-2</v>
      </c>
    </row>
    <row r="15" spans="1:8" ht="23.25" customHeight="1" x14ac:dyDescent="0.25">
      <c r="A15" s="120" t="s">
        <v>46</v>
      </c>
      <c r="B15" s="121"/>
      <c r="C15" s="36">
        <v>3.45</v>
      </c>
      <c r="D15" s="33">
        <v>-0.17</v>
      </c>
      <c r="E15" s="86">
        <v>38.83</v>
      </c>
      <c r="F15" s="86">
        <v>39.43</v>
      </c>
      <c r="G15" s="86">
        <v>39.43</v>
      </c>
      <c r="H15" s="85">
        <f t="shared" si="1"/>
        <v>0.43000000000000138</v>
      </c>
    </row>
    <row r="16" spans="1:8" x14ac:dyDescent="0.25">
      <c r="A16" s="45" t="s">
        <v>69</v>
      </c>
      <c r="B16" s="46"/>
      <c r="C16" s="7">
        <v>3.1</v>
      </c>
      <c r="D16" s="7">
        <f>D15-D17</f>
        <v>-0.15000000000000002</v>
      </c>
      <c r="E16" s="85">
        <f>E15-E17</f>
        <v>34.946999999999996</v>
      </c>
      <c r="F16" s="85">
        <f>F15-F17</f>
        <v>35.487000000000002</v>
      </c>
      <c r="G16" s="85">
        <f>G15-G17</f>
        <v>35.487000000000002</v>
      </c>
      <c r="H16" s="85">
        <f t="shared" si="1"/>
        <v>0.39000000000000623</v>
      </c>
    </row>
    <row r="17" spans="1:8" ht="15" customHeight="1" x14ac:dyDescent="0.25">
      <c r="A17" s="119" t="s">
        <v>70</v>
      </c>
      <c r="B17" s="114"/>
      <c r="C17" s="7">
        <v>0.35</v>
      </c>
      <c r="D17" s="7">
        <v>-0.02</v>
      </c>
      <c r="E17" s="85">
        <f>E15*10%</f>
        <v>3.883</v>
      </c>
      <c r="F17" s="85">
        <f>F15*10%</f>
        <v>3.9430000000000001</v>
      </c>
      <c r="G17" s="85">
        <f>G15*10%</f>
        <v>3.9430000000000001</v>
      </c>
      <c r="H17" s="85">
        <f t="shared" si="1"/>
        <v>4.0000000000000049E-2</v>
      </c>
    </row>
    <row r="18" spans="1:8" ht="15.75" customHeight="1" x14ac:dyDescent="0.25">
      <c r="A18" s="120" t="s">
        <v>53</v>
      </c>
      <c r="B18" s="121"/>
      <c r="C18" s="43">
        <v>2.37</v>
      </c>
      <c r="D18" s="33">
        <v>-0.17</v>
      </c>
      <c r="E18" s="86">
        <v>26.68</v>
      </c>
      <c r="F18" s="86">
        <v>27.08</v>
      </c>
      <c r="G18" s="86">
        <v>27.08</v>
      </c>
      <c r="H18" s="85">
        <f t="shared" si="1"/>
        <v>0.22999999999999857</v>
      </c>
    </row>
    <row r="19" spans="1:8" ht="13.5" customHeight="1" x14ac:dyDescent="0.25">
      <c r="A19" s="45" t="s">
        <v>69</v>
      </c>
      <c r="B19" s="46"/>
      <c r="C19" s="7">
        <v>2.13</v>
      </c>
      <c r="D19" s="7">
        <v>-0.15</v>
      </c>
      <c r="E19" s="85">
        <f>E18-E20</f>
        <v>24.012</v>
      </c>
      <c r="F19" s="85">
        <f>F18-F20</f>
        <v>24.372</v>
      </c>
      <c r="G19" s="85">
        <f>G18-G20</f>
        <v>24.372</v>
      </c>
      <c r="H19" s="85">
        <f t="shared" si="1"/>
        <v>0.20999999999999944</v>
      </c>
    </row>
    <row r="20" spans="1:8" ht="12.75" customHeight="1" x14ac:dyDescent="0.25">
      <c r="A20" s="119" t="s">
        <v>70</v>
      </c>
      <c r="B20" s="114"/>
      <c r="C20" s="7">
        <v>0.24</v>
      </c>
      <c r="D20" s="7">
        <v>-0.02</v>
      </c>
      <c r="E20" s="85">
        <f>E18*10%</f>
        <v>2.6680000000000001</v>
      </c>
      <c r="F20" s="85">
        <f>F18*10%</f>
        <v>2.7080000000000002</v>
      </c>
      <c r="G20" s="85">
        <f>G18*10%</f>
        <v>2.7080000000000002</v>
      </c>
      <c r="H20" s="85">
        <f t="shared" si="1"/>
        <v>2.0000000000000035E-2</v>
      </c>
    </row>
    <row r="21" spans="1:8" ht="14.25" customHeight="1" x14ac:dyDescent="0.25">
      <c r="A21" s="10" t="s">
        <v>84</v>
      </c>
      <c r="B21" s="47"/>
      <c r="C21" s="35">
        <v>4.3600000000000003</v>
      </c>
      <c r="D21" s="7">
        <v>-0.22</v>
      </c>
      <c r="E21" s="85">
        <v>48.75</v>
      </c>
      <c r="F21" s="85">
        <v>49.45</v>
      </c>
      <c r="G21" s="85">
        <v>49.45</v>
      </c>
      <c r="H21" s="85">
        <f t="shared" si="1"/>
        <v>0.48000000000000287</v>
      </c>
    </row>
    <row r="22" spans="1:8" ht="14.25" customHeight="1" x14ac:dyDescent="0.25">
      <c r="A22" s="45" t="s">
        <v>69</v>
      </c>
      <c r="B22" s="46"/>
      <c r="C22" s="7">
        <v>3.92</v>
      </c>
      <c r="D22" s="7">
        <f>D21-D23</f>
        <v>-0.2</v>
      </c>
      <c r="E22" s="85">
        <f>E21-E23</f>
        <v>43.875</v>
      </c>
      <c r="F22" s="85">
        <f>F21-F23</f>
        <v>44.505000000000003</v>
      </c>
      <c r="G22" s="85">
        <f>G21-G23</f>
        <v>44.505000000000003</v>
      </c>
      <c r="H22" s="85">
        <f t="shared" si="1"/>
        <v>0.43000000000000255</v>
      </c>
    </row>
    <row r="23" spans="1:8" x14ac:dyDescent="0.25">
      <c r="A23" s="119" t="s">
        <v>70</v>
      </c>
      <c r="B23" s="114"/>
      <c r="C23" s="7">
        <v>0.44</v>
      </c>
      <c r="D23" s="7">
        <v>-0.02</v>
      </c>
      <c r="E23" s="85">
        <f>E21*10%</f>
        <v>4.875</v>
      </c>
      <c r="F23" s="85">
        <f>F21*10%</f>
        <v>4.9450000000000003</v>
      </c>
      <c r="G23" s="85">
        <f>G21*10%</f>
        <v>4.9450000000000003</v>
      </c>
      <c r="H23" s="85">
        <f t="shared" si="1"/>
        <v>5.000000000000028E-2</v>
      </c>
    </row>
    <row r="24" spans="1:8" ht="8.25" customHeight="1" x14ac:dyDescent="0.25">
      <c r="A24" s="55"/>
      <c r="B24" s="56"/>
      <c r="C24" s="7"/>
      <c r="D24" s="7"/>
      <c r="E24" s="85"/>
      <c r="F24" s="85"/>
      <c r="G24" s="87"/>
      <c r="H24" s="85"/>
    </row>
    <row r="25" spans="1:8" ht="15.75" customHeight="1" x14ac:dyDescent="0.25">
      <c r="A25" s="122" t="s">
        <v>47</v>
      </c>
      <c r="B25" s="123"/>
      <c r="C25" s="35">
        <v>5.29</v>
      </c>
      <c r="D25" s="35">
        <v>249.69</v>
      </c>
      <c r="E25" s="88">
        <v>54.9</v>
      </c>
      <c r="F25" s="88">
        <v>56.2</v>
      </c>
      <c r="G25" s="89">
        <f>G26+G27</f>
        <v>15.120000000000001</v>
      </c>
      <c r="H25" s="85">
        <f>F25-E25+D25+F25-G25</f>
        <v>292.07</v>
      </c>
    </row>
    <row r="26" spans="1:8" ht="14.25" customHeight="1" x14ac:dyDescent="0.25">
      <c r="A26" s="57" t="s">
        <v>71</v>
      </c>
      <c r="B26" s="58"/>
      <c r="C26" s="35">
        <v>4.76</v>
      </c>
      <c r="D26" s="7">
        <v>247.24</v>
      </c>
      <c r="E26" s="85">
        <f>E25-E27</f>
        <v>49.41</v>
      </c>
      <c r="F26" s="85">
        <f>F25-F27</f>
        <v>50.58</v>
      </c>
      <c r="G26" s="85">
        <v>9.5</v>
      </c>
      <c r="H26" s="85">
        <f t="shared" ref="H26:H27" si="2">F26-E26+D26+F26-G26</f>
        <v>289.49</v>
      </c>
    </row>
    <row r="27" spans="1:8" ht="12.75" customHeight="1" x14ac:dyDescent="0.25">
      <c r="A27" s="119" t="s">
        <v>70</v>
      </c>
      <c r="B27" s="114"/>
      <c r="C27" s="7">
        <v>0.53</v>
      </c>
      <c r="D27" s="7">
        <v>2.4500000000000002</v>
      </c>
      <c r="E27" s="85">
        <f>E25*10%</f>
        <v>5.49</v>
      </c>
      <c r="F27" s="85">
        <f>F25*10%</f>
        <v>5.620000000000001</v>
      </c>
      <c r="G27" s="85">
        <v>5.62</v>
      </c>
      <c r="H27" s="85">
        <f t="shared" si="2"/>
        <v>2.5800000000000027</v>
      </c>
    </row>
    <row r="28" spans="1:8" ht="8.25" customHeight="1" x14ac:dyDescent="0.25">
      <c r="A28" s="78"/>
      <c r="B28" s="77"/>
      <c r="C28" s="7"/>
      <c r="D28" s="7"/>
      <c r="E28" s="7"/>
      <c r="F28" s="7"/>
      <c r="G28" s="76"/>
      <c r="H28" s="7"/>
    </row>
    <row r="29" spans="1:8" ht="12.75" customHeight="1" x14ac:dyDescent="0.25">
      <c r="A29" s="130" t="s">
        <v>123</v>
      </c>
      <c r="B29" s="131"/>
      <c r="C29" s="35"/>
      <c r="D29" s="35">
        <v>-0.05</v>
      </c>
      <c r="E29" s="35">
        <f>E31+E32+E33+E34</f>
        <v>17.14</v>
      </c>
      <c r="F29" s="35">
        <f>F31+F32+F33+F34</f>
        <v>17.329999999999998</v>
      </c>
      <c r="G29" s="79">
        <v>17.329999999999998</v>
      </c>
      <c r="H29" s="7">
        <f>F29-E29+D29+F29-G29</f>
        <v>0.13999999999999702</v>
      </c>
    </row>
    <row r="30" spans="1:8" ht="12.75" customHeight="1" x14ac:dyDescent="0.25">
      <c r="A30" s="45" t="s">
        <v>124</v>
      </c>
      <c r="B30" s="75"/>
      <c r="C30" s="7"/>
      <c r="D30" s="7"/>
      <c r="E30" s="7"/>
      <c r="F30" s="7"/>
      <c r="G30" s="74"/>
      <c r="H30" s="7"/>
    </row>
    <row r="31" spans="1:8" ht="12.75" customHeight="1" x14ac:dyDescent="0.25">
      <c r="A31" s="132" t="s">
        <v>125</v>
      </c>
      <c r="B31" s="133"/>
      <c r="C31" s="7"/>
      <c r="D31" s="7">
        <v>0</v>
      </c>
      <c r="E31" s="7">
        <v>1.58</v>
      </c>
      <c r="F31" s="7">
        <v>1.61</v>
      </c>
      <c r="G31" s="7">
        <v>1.61</v>
      </c>
      <c r="H31" s="7">
        <f t="shared" ref="H31:H34" si="3">F31-E31+D31+F31-G31</f>
        <v>3.0000000000000027E-2</v>
      </c>
    </row>
    <row r="32" spans="1:8" ht="12.75" customHeight="1" x14ac:dyDescent="0.25">
      <c r="A32" s="132" t="s">
        <v>127</v>
      </c>
      <c r="B32" s="133"/>
      <c r="C32" s="7"/>
      <c r="D32" s="7">
        <v>-0.01</v>
      </c>
      <c r="E32" s="7">
        <v>6.87</v>
      </c>
      <c r="F32" s="7">
        <v>6.89</v>
      </c>
      <c r="G32" s="7">
        <v>6.89</v>
      </c>
      <c r="H32" s="7">
        <f t="shared" si="3"/>
        <v>9.9999999999997868E-3</v>
      </c>
    </row>
    <row r="33" spans="1:8" ht="12.75" customHeight="1" x14ac:dyDescent="0.25">
      <c r="A33" s="132" t="s">
        <v>128</v>
      </c>
      <c r="B33" s="133"/>
      <c r="C33" s="7"/>
      <c r="D33" s="7">
        <v>-0.03</v>
      </c>
      <c r="E33" s="7">
        <v>7.18</v>
      </c>
      <c r="F33" s="7">
        <v>7.29</v>
      </c>
      <c r="G33" s="7">
        <v>7.29</v>
      </c>
      <c r="H33" s="7">
        <f t="shared" si="3"/>
        <v>8.0000000000000071E-2</v>
      </c>
    </row>
    <row r="34" spans="1:8" ht="12.75" customHeight="1" x14ac:dyDescent="0.25">
      <c r="A34" s="132" t="s">
        <v>126</v>
      </c>
      <c r="B34" s="133"/>
      <c r="C34" s="7"/>
      <c r="D34" s="7">
        <v>-0.01</v>
      </c>
      <c r="E34" s="7">
        <v>1.51</v>
      </c>
      <c r="F34" s="7">
        <v>1.54</v>
      </c>
      <c r="G34" s="7">
        <v>1.54</v>
      </c>
      <c r="H34" s="7">
        <f t="shared" si="3"/>
        <v>2.0000000000000018E-2</v>
      </c>
    </row>
    <row r="35" spans="1:8" ht="13.5" customHeight="1" x14ac:dyDescent="0.25">
      <c r="A35" s="57" t="s">
        <v>115</v>
      </c>
      <c r="B35" s="69"/>
      <c r="C35" s="7"/>
      <c r="D35" s="35"/>
      <c r="E35" s="35">
        <f>E8+E25+E29</f>
        <v>249.90000000000003</v>
      </c>
      <c r="F35" s="35">
        <f t="shared" ref="F35:G35" si="4">F8+F25+F29</f>
        <v>254.04999999999995</v>
      </c>
      <c r="G35" s="35">
        <f t="shared" si="4"/>
        <v>212.96999999999997</v>
      </c>
      <c r="H35" s="7"/>
    </row>
    <row r="36" spans="1:8" ht="16.5" customHeight="1" x14ac:dyDescent="0.25">
      <c r="A36" s="127" t="s">
        <v>121</v>
      </c>
      <c r="B36" s="129"/>
      <c r="C36" s="80"/>
      <c r="D36" s="80">
        <v>248.75</v>
      </c>
      <c r="E36" s="81"/>
      <c r="F36" s="81"/>
      <c r="G36" s="80"/>
      <c r="H36" s="80">
        <f>F35-E35+D36+F35-G35</f>
        <v>293.9799999999999</v>
      </c>
    </row>
    <row r="37" spans="1:8" ht="20.25" customHeight="1" x14ac:dyDescent="0.25">
      <c r="A37" s="127" t="s">
        <v>133</v>
      </c>
      <c r="B37" s="127"/>
      <c r="C37" s="82"/>
      <c r="D37" s="82"/>
      <c r="E37" s="83"/>
      <c r="F37" s="84"/>
      <c r="G37" s="84"/>
      <c r="H37" s="83">
        <f>H38+H39</f>
        <v>293.97999999999996</v>
      </c>
    </row>
    <row r="38" spans="1:8" ht="15.75" customHeight="1" x14ac:dyDescent="0.25">
      <c r="A38" s="127" t="s">
        <v>119</v>
      </c>
      <c r="B38" s="128"/>
      <c r="C38" s="82"/>
      <c r="D38" s="82"/>
      <c r="E38" s="83"/>
      <c r="F38" s="84"/>
      <c r="G38" s="84"/>
      <c r="H38" s="81">
        <f>H25</f>
        <v>292.07</v>
      </c>
    </row>
    <row r="39" spans="1:8" ht="16.5" customHeight="1" x14ac:dyDescent="0.25">
      <c r="A39" s="127" t="s">
        <v>120</v>
      </c>
      <c r="B39" s="129"/>
      <c r="C39" s="82"/>
      <c r="D39" s="82"/>
      <c r="E39" s="83"/>
      <c r="F39" s="84"/>
      <c r="G39" s="84"/>
      <c r="H39" s="83">
        <f>H8+H29</f>
        <v>1.9099999999999651</v>
      </c>
    </row>
    <row r="40" spans="1:8" ht="27" customHeight="1" x14ac:dyDescent="0.25">
      <c r="A40" s="70"/>
      <c r="B40" s="70"/>
      <c r="C40" s="28"/>
      <c r="D40" s="28"/>
      <c r="E40" s="28"/>
      <c r="F40" s="28"/>
      <c r="G40" s="71"/>
      <c r="H40" s="28"/>
    </row>
    <row r="41" spans="1:8" ht="14.25" customHeight="1" x14ac:dyDescent="0.25">
      <c r="A41" s="126"/>
      <c r="B41" s="110"/>
      <c r="C41" s="110"/>
      <c r="D41" s="110"/>
      <c r="E41" s="110"/>
      <c r="F41" s="110"/>
      <c r="G41" s="110"/>
      <c r="H41" s="110"/>
    </row>
    <row r="42" spans="1:8" x14ac:dyDescent="0.25">
      <c r="A42" s="21" t="s">
        <v>134</v>
      </c>
      <c r="D42" s="23"/>
      <c r="E42" s="23"/>
      <c r="F42" s="23"/>
      <c r="G42" s="23"/>
    </row>
    <row r="43" spans="1:8" x14ac:dyDescent="0.25">
      <c r="A43" s="113" t="s">
        <v>56</v>
      </c>
      <c r="B43" s="114"/>
      <c r="C43" s="114"/>
      <c r="D43" s="115"/>
      <c r="E43" s="37" t="s">
        <v>57</v>
      </c>
      <c r="F43" s="37" t="s">
        <v>58</v>
      </c>
      <c r="G43" s="37" t="s">
        <v>116</v>
      </c>
      <c r="H43" s="6" t="s">
        <v>117</v>
      </c>
    </row>
    <row r="44" spans="1:8" ht="24.75" customHeight="1" x14ac:dyDescent="0.25">
      <c r="A44" s="116" t="s">
        <v>135</v>
      </c>
      <c r="B44" s="117"/>
      <c r="C44" s="117"/>
      <c r="D44" s="118"/>
      <c r="E44" s="38">
        <v>43101</v>
      </c>
      <c r="F44" s="37" t="s">
        <v>136</v>
      </c>
      <c r="G44" s="39">
        <v>9.5</v>
      </c>
      <c r="H44" s="6" t="s">
        <v>137</v>
      </c>
    </row>
    <row r="45" spans="1:8" x14ac:dyDescent="0.25">
      <c r="A45" s="111" t="s">
        <v>8</v>
      </c>
      <c r="B45" s="112"/>
      <c r="C45" s="112"/>
      <c r="D45" s="105"/>
      <c r="E45" s="38"/>
      <c r="F45" s="37"/>
      <c r="G45" s="39">
        <v>9.5</v>
      </c>
      <c r="H45" s="68"/>
    </row>
    <row r="46" spans="1:8" x14ac:dyDescent="0.25">
      <c r="A46" s="48"/>
      <c r="B46" s="49"/>
      <c r="C46" s="49"/>
      <c r="D46" s="49"/>
      <c r="E46" s="65"/>
      <c r="F46" s="50"/>
      <c r="G46" s="66"/>
    </row>
    <row r="47" spans="1:8" x14ac:dyDescent="0.25">
      <c r="A47" s="21" t="s">
        <v>48</v>
      </c>
      <c r="D47" s="23"/>
      <c r="E47" s="23"/>
      <c r="F47" s="23"/>
      <c r="G47" s="23"/>
    </row>
    <row r="48" spans="1:8" x14ac:dyDescent="0.25">
      <c r="A48" s="21" t="s">
        <v>49</v>
      </c>
      <c r="D48" s="23"/>
      <c r="E48" s="23"/>
      <c r="F48" s="23"/>
      <c r="G48" s="23"/>
    </row>
    <row r="49" spans="1:8" ht="23.25" customHeight="1" x14ac:dyDescent="0.25">
      <c r="A49" s="113" t="s">
        <v>60</v>
      </c>
      <c r="B49" s="114"/>
      <c r="C49" s="114"/>
      <c r="D49" s="114"/>
      <c r="E49" s="115"/>
      <c r="F49" s="41" t="s">
        <v>58</v>
      </c>
      <c r="G49" s="40" t="s">
        <v>59</v>
      </c>
    </row>
    <row r="50" spans="1:8" x14ac:dyDescent="0.25">
      <c r="A50" s="111"/>
      <c r="B50" s="112"/>
      <c r="C50" s="112"/>
      <c r="D50" s="112"/>
      <c r="E50" s="105"/>
      <c r="F50" s="37" t="s">
        <v>55</v>
      </c>
      <c r="G50" s="37">
        <v>0</v>
      </c>
    </row>
    <row r="51" spans="1:8" x14ac:dyDescent="0.25">
      <c r="A51" s="48"/>
      <c r="B51" s="49"/>
      <c r="C51" s="49"/>
      <c r="D51" s="49"/>
      <c r="E51" s="49"/>
      <c r="F51" s="50"/>
      <c r="G51" s="50"/>
    </row>
    <row r="52" spans="1:8" x14ac:dyDescent="0.25">
      <c r="A52" s="21" t="s">
        <v>82</v>
      </c>
      <c r="F52" s="52"/>
    </row>
    <row r="53" spans="1:8" x14ac:dyDescent="0.25">
      <c r="A53" s="109" t="s">
        <v>138</v>
      </c>
      <c r="B53" s="110"/>
      <c r="C53" s="110"/>
      <c r="D53" s="110"/>
      <c r="E53" s="110"/>
      <c r="F53" s="110"/>
    </row>
    <row r="54" spans="1:8" ht="13.5" customHeight="1" x14ac:dyDescent="0.25">
      <c r="A54" s="106" t="s">
        <v>139</v>
      </c>
      <c r="B54" s="107"/>
      <c r="C54" s="107"/>
      <c r="D54" s="107"/>
      <c r="E54" s="107"/>
      <c r="F54" s="107"/>
      <c r="G54" s="107"/>
    </row>
    <row r="55" spans="1:8" hidden="1" x14ac:dyDescent="0.25">
      <c r="A55" s="107"/>
      <c r="B55" s="107"/>
      <c r="C55" s="107"/>
      <c r="D55" s="107"/>
      <c r="E55" s="107"/>
      <c r="F55" s="107"/>
      <c r="G55" s="107"/>
    </row>
    <row r="56" spans="1:8" x14ac:dyDescent="0.25">
      <c r="A56" s="108"/>
      <c r="B56" s="108"/>
      <c r="C56" s="108"/>
      <c r="D56" s="108"/>
      <c r="E56" s="108"/>
      <c r="F56" s="108"/>
      <c r="G56" s="108"/>
    </row>
    <row r="57" spans="1:8" ht="35.25" customHeight="1" x14ac:dyDescent="0.25">
      <c r="A57" s="108"/>
      <c r="B57" s="108"/>
      <c r="C57" s="108"/>
      <c r="D57" s="108"/>
      <c r="E57" s="108"/>
      <c r="F57" s="108"/>
      <c r="G57" s="108"/>
    </row>
    <row r="58" spans="1:8" x14ac:dyDescent="0.25">
      <c r="A58" s="67"/>
      <c r="B58" s="67"/>
      <c r="C58" s="67"/>
      <c r="D58" s="67"/>
      <c r="E58" s="67"/>
      <c r="F58" s="67"/>
      <c r="G58" s="67"/>
    </row>
    <row r="59" spans="1:8" x14ac:dyDescent="0.25">
      <c r="A59" s="23" t="s">
        <v>72</v>
      </c>
      <c r="B59" s="51"/>
      <c r="F59" s="23"/>
    </row>
    <row r="60" spans="1:8" x14ac:dyDescent="0.25">
      <c r="A60" s="23" t="s">
        <v>73</v>
      </c>
      <c r="B60" s="51"/>
      <c r="E60" s="23" t="s">
        <v>74</v>
      </c>
    </row>
    <row r="61" spans="1:8" x14ac:dyDescent="0.25">
      <c r="A61" s="23" t="s">
        <v>111</v>
      </c>
      <c r="B61" s="51"/>
    </row>
    <row r="62" spans="1:8" x14ac:dyDescent="0.25">
      <c r="A62" s="23"/>
      <c r="B62" s="51"/>
      <c r="H62" t="s">
        <v>79</v>
      </c>
    </row>
    <row r="63" spans="1:8" x14ac:dyDescent="0.25">
      <c r="A63" s="19" t="s">
        <v>75</v>
      </c>
    </row>
    <row r="64" spans="1:8" x14ac:dyDescent="0.25">
      <c r="A64" s="19" t="s">
        <v>76</v>
      </c>
    </row>
    <row r="65" spans="1:1" x14ac:dyDescent="0.25">
      <c r="A65" s="19" t="s">
        <v>77</v>
      </c>
    </row>
    <row r="66" spans="1:1" x14ac:dyDescent="0.25">
      <c r="A66" s="19" t="s">
        <v>78</v>
      </c>
    </row>
    <row r="67" spans="1:1" x14ac:dyDescent="0.25">
      <c r="A67" s="19"/>
    </row>
  </sheetData>
  <mergeCells count="32">
    <mergeCell ref="A31:B31"/>
    <mergeCell ref="A32:B32"/>
    <mergeCell ref="A33:B33"/>
    <mergeCell ref="A34:B34"/>
    <mergeCell ref="A3:B3"/>
    <mergeCell ref="A8:B8"/>
    <mergeCell ref="A10:B10"/>
    <mergeCell ref="A11:H11"/>
    <mergeCell ref="A12:B12"/>
    <mergeCell ref="A4:B4"/>
    <mergeCell ref="A7:H7"/>
    <mergeCell ref="A43:D43"/>
    <mergeCell ref="A44:D44"/>
    <mergeCell ref="A14:B14"/>
    <mergeCell ref="A15:B15"/>
    <mergeCell ref="A17:B17"/>
    <mergeCell ref="A18:B18"/>
    <mergeCell ref="A20:B20"/>
    <mergeCell ref="A41:H41"/>
    <mergeCell ref="A23:B23"/>
    <mergeCell ref="A25:B25"/>
    <mergeCell ref="A27:B27"/>
    <mergeCell ref="A38:B38"/>
    <mergeCell ref="A36:B36"/>
    <mergeCell ref="A37:B37"/>
    <mergeCell ref="A39:B39"/>
    <mergeCell ref="A29:B29"/>
    <mergeCell ref="A54:G57"/>
    <mergeCell ref="A53:F53"/>
    <mergeCell ref="A45:D45"/>
    <mergeCell ref="A49:E49"/>
    <mergeCell ref="A50:E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2019-02-21T04:43:13Z</cp:lastPrinted>
  <dcterms:created xsi:type="dcterms:W3CDTF">2013-02-18T04:38:06Z</dcterms:created>
  <dcterms:modified xsi:type="dcterms:W3CDTF">2019-03-04T04:01:09Z</dcterms:modified>
</cp:coreProperties>
</file>