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55" i="8"/>
  <c r="H54"/>
  <c r="H57"/>
  <c r="H58"/>
  <c r="H40"/>
  <c r="H39"/>
  <c r="H38"/>
  <c r="H37"/>
  <c r="H36"/>
  <c r="H35"/>
  <c r="F35"/>
  <c r="E35"/>
  <c r="G8"/>
  <c r="G9"/>
  <c r="G29"/>
  <c r="G25"/>
  <c r="G22"/>
  <c r="G19"/>
  <c r="G16"/>
  <c r="G13"/>
  <c r="G32"/>
  <c r="G41"/>
  <c r="F8"/>
  <c r="F41"/>
  <c r="E8"/>
  <c r="E41"/>
  <c r="H44"/>
  <c r="H51"/>
  <c r="H8"/>
  <c r="H32"/>
  <c r="F48"/>
  <c r="H48"/>
  <c r="H49"/>
  <c r="F29"/>
  <c r="E29"/>
  <c r="F33"/>
  <c r="E33"/>
  <c r="F25"/>
  <c r="E25"/>
  <c r="F22"/>
  <c r="E22"/>
  <c r="F19"/>
  <c r="E19"/>
  <c r="F16"/>
  <c r="E16"/>
  <c r="F13"/>
  <c r="E13"/>
  <c r="F9"/>
  <c r="E9"/>
  <c r="F53"/>
  <c r="F54"/>
  <c r="E53"/>
  <c r="E54"/>
  <c r="G53"/>
  <c r="G54"/>
  <c r="G48"/>
  <c r="E48"/>
  <c r="H52"/>
  <c r="H43"/>
  <c r="H34"/>
  <c r="H33"/>
  <c r="G68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<sst xmlns="http://schemas.openxmlformats.org/spreadsheetml/2006/main" count="186" uniqueCount="163">
  <si>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</si>
  <si>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</si>
  <si>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</si>
  <si>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</si>
  <si>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</si>
  <si>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</si>
  <si>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</si>
  <si>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</si>
  <si>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</si>
  <si>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</si>
  <si>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</si>
  <si>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</si>
  <si>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</si>
  <si>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</si>
  <si>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</si>
  <si>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</si>
  <si>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</si>
  <si>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</si>
  <si>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</si>
  <si>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</si>
  <si>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</si>
  <si>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</si>
  <si>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</si>
  <si>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</si>
  <si>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</si>
  <si>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</si>
  <si>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</si>
  <si>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</si>
  <si>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</si>
  <si>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</si>
  <si>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</si>
  <si>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</si>
  <si>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</si>
  <si>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</si>
  <si>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</si>
  <si>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</si>
  <si>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</si>
  <si>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</si>
  <si>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</si>
  <si>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</si>
  <si>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</si>
  <si>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</si>
  <si>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</si>
  <si>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</si>
  <si>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</si>
  <si>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</si>
  <si>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</si>
  <si>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</si>
  <si>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</si>
  <si>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</si>
  <si>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</si>
  <si>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</si>
  <si>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</si>
  <si>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</si>
  <si>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</si>
  <si>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</si>
  <si>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</si>
  <si>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</si>
  <si>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</si>
  <si>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</si>
  <si>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</si>
  <si>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</si>
  <si>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</si>
  <si>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</si>
  <si>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</si>
  <si>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</si>
  <si>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</si>
  <si>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</si>
  <si>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</si>
  <si>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</si>
  <si>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</si>
  <si>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</si>
  <si>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</si>
  <si>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</si>
  <si>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</si>
  <si>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</si>
  <si>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</si>
  <si>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</si>
  <si>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</si>
  <si>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</si>
  <si>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</si>
  <si>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</si>
  <si>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</si>
  <si>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</si>
  <si>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</si>
  <si>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</si>
  <si>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</si>
  <si>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</si>
  <si>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</si>
  <si>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</si>
  <si>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</si>
  <si>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</si>
  <si>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</si>
  <si>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</si>
  <si>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</si>
  <si>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</si>
  <si>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</si>
  <si>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</si>
  <si>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</si>
  <si>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</si>
  <si>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</si>
  <si>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</si>
  <si>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</si>
  <si>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</si>
  <si>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</si>
  <si>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</si>
  <si>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</si>
  <si>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</si>
  <si>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</si>
  <si>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</si>
  <si>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</si>
  <si>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</si>
  <si>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</si>
  <si>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</si>
  <si>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</si>
  <si>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</si>
  <si>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5 подъездов</t>
  </si>
  <si>
    <t>5 лифтов</t>
  </si>
  <si>
    <t>5 м/проводов</t>
  </si>
  <si>
    <t>№ 52 по ул. Льва Толстого</t>
  </si>
  <si>
    <t xml:space="preserve"> ООО "Комфорт"</t>
  </si>
  <si>
    <t>Кр.Знамени,96</t>
  </si>
  <si>
    <t>2-222-016</t>
  </si>
  <si>
    <t xml:space="preserve">                                          01 сентября 2009 г.</t>
  </si>
  <si>
    <t>Льва Толстого, 52</t>
  </si>
  <si>
    <t>ул.Тунгусская,8</t>
  </si>
  <si>
    <t>количество проживающих</t>
  </si>
  <si>
    <t>итого по дому:</t>
  </si>
  <si>
    <t>прочие работы и услуги:</t>
  </si>
  <si>
    <t>сумма, т.р.</t>
  </si>
  <si>
    <t>1. Текущий ремонт коммуникаций, проходящих через нежилые помещения</t>
  </si>
  <si>
    <t>итого прочие: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</si>
  <si>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</si>
  <si>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</si>
  <si>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</si>
  <si>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</si>
  <si>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Ресо-Гарантия</t>
  </si>
  <si>
    <t>исполнитель</t>
  </si>
  <si>
    <t>2. Реклама в лифтах</t>
  </si>
  <si>
    <t>ООО " Территория"</t>
  </si>
  <si>
    <t>Всего: 3044,1</t>
  </si>
  <si>
    <t>3. Перечень работ, выполненных по статье " текущий ремонт"  в 2017 году.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</si>
  <si>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</si>
  <si>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</si>
  <si>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</si>
  <si>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</si>
  <si>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</si>
  <si>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</si>
  <si>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</si>
  <si>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</si>
  <si>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</si>
  <si>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</si>
  <si>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аварийный ремонт кровли</t>
  </si>
  <si>
    <t>561 кв.м</t>
  </si>
  <si>
    <t>ремонт м/провода-замена ковша</t>
  </si>
  <si>
    <t>Ландшафт</t>
  </si>
  <si>
    <t>ИП Бабиашвили</t>
  </si>
  <si>
    <t>Асфальтобетонное покрытие</t>
  </si>
  <si>
    <t>1302 кв.м</t>
  </si>
  <si>
    <t>АльянсСтрой</t>
  </si>
  <si>
    <t>План по статье "текущий ремонт" на 2018 год.</t>
  </si>
  <si>
    <t>Предложение Управляющей компании: В связи с изношенностью сетей - произвести ремонт системы  электроснабжения  за счет дополнительного сбора средств. Плана  по статье "текущий ремонт" на 2018 год нет в связи с  задолженностью перед Управляющей компанией за выполненные работы и отсутствием средств на счету дома.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</si>
  <si>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175/01 от 29.01.2018 г.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</si>
</sst>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>
      <alignment wrapText="1"/>
    </xf>
    <xf numFmtId="0" fontId="6" fillId="0" borderId="0" xfId="0" applyFont="1" applyAlignment="1"/>
    <xf numFmtId="0" fontId="16" fillId="0" borderId="1" xfId="0" applyFont="1" applyBorder="1"/>
    <xf numFmtId="0" fontId="0" fillId="0" borderId="1" xfId="0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0" xfId="0" applyFont="1" applyBorder="1"/>
    <xf numFmtId="0" fontId="3" fillId="0" borderId="14" xfId="0" applyFont="1" applyBorder="1"/>
    <xf numFmtId="0" fontId="3" fillId="0" borderId="1" xfId="0" applyFont="1" applyBorder="1" applyAlignment="1"/>
    <xf numFmtId="0" fontId="0" fillId="0" borderId="1" xfId="0" applyBorder="1" applyAlignment="1"/>
    <xf numFmtId="164" fontId="1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0" xfId="0" applyFont="1" applyAlignment="1"/>
    <xf numFmtId="0" fontId="6" fillId="0" borderId="0" xfId="0" applyFont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</cols>
  <sheetData>
    <row r="1" spans="1:4">
      <c r="A1" s="2" t="s">
        <v>142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2" t="s">
        <v>119</v>
      </c>
    </row>
    <row r="4" spans="1:4" ht="14.25" customHeight="1">
      <c r="A4" s="20" t="s">
        <v>162</v>
      </c>
      <c r="C4" s="4"/>
    </row>
    <row r="5" spans="1:4" ht="15" customHeight="1">
      <c r="A5" s="4" t="s">
        <v>9</v>
      </c>
      <c r="C5" s="4"/>
    </row>
    <row r="6" spans="1:4" s="21" customFormat="1" ht="12.75" customHeight="1">
      <c r="A6" s="4" t="s">
        <v>55</v>
      </c>
      <c r="C6" s="19"/>
    </row>
    <row r="7" spans="1:4" s="21" customFormat="1" ht="12.75" customHeight="1">
      <c r="A7" s="19"/>
      <c r="C7" s="19"/>
    </row>
    <row r="8" spans="1:4" s="3" customFormat="1" ht="15" customHeight="1">
      <c r="A8" s="11" t="s">
        <v>0</v>
      </c>
      <c r="B8" s="12" t="s">
        <v>10</v>
      </c>
      <c r="C8" s="25" t="s">
        <v>52</v>
      </c>
      <c r="D8" s="13"/>
    </row>
    <row r="9" spans="1:4" s="3" customFormat="1" ht="12" customHeight="1">
      <c r="A9" s="11" t="s">
        <v>1</v>
      </c>
      <c r="B9" s="12" t="s">
        <v>12</v>
      </c>
      <c r="C9" s="91" t="s">
        <v>13</v>
      </c>
      <c r="D9" s="92"/>
    </row>
    <row r="10" spans="1:4" s="3" customFormat="1" ht="24" customHeight="1">
      <c r="A10" s="11" t="s">
        <v>2</v>
      </c>
      <c r="B10" s="14" t="s">
        <v>14</v>
      </c>
      <c r="C10" s="93" t="s">
        <v>93</v>
      </c>
      <c r="D10" s="94"/>
    </row>
    <row r="11" spans="1:4" s="3" customFormat="1" ht="15" customHeight="1">
      <c r="A11" s="11" t="s">
        <v>3</v>
      </c>
      <c r="B11" s="12" t="s">
        <v>15</v>
      </c>
      <c r="C11" s="91" t="s">
        <v>16</v>
      </c>
      <c r="D11" s="92"/>
    </row>
    <row r="12" spans="1:4" s="3" customFormat="1" ht="15" customHeight="1">
      <c r="A12" s="60" t="s">
        <v>4</v>
      </c>
      <c r="B12" s="61" t="s">
        <v>98</v>
      </c>
      <c r="C12" s="53" t="s">
        <v>99</v>
      </c>
      <c r="D12" s="54" t="s">
        <v>100</v>
      </c>
    </row>
    <row r="13" spans="1:4" s="3" customFormat="1" ht="15" customHeight="1">
      <c r="A13" s="62"/>
      <c r="B13" s="56"/>
      <c r="C13" s="53" t="s">
        <v>101</v>
      </c>
      <c r="D13" s="54" t="s">
        <v>102</v>
      </c>
    </row>
    <row r="14" spans="1:4" s="3" customFormat="1" ht="15" customHeight="1">
      <c r="A14" s="62"/>
      <c r="B14" s="56"/>
      <c r="C14" s="53" t="s">
        <v>103</v>
      </c>
      <c r="D14" s="54" t="s">
        <v>104</v>
      </c>
    </row>
    <row r="15" spans="1:4" s="3" customFormat="1" ht="15" customHeight="1">
      <c r="A15" s="62"/>
      <c r="B15" s="56"/>
      <c r="C15" s="53" t="s">
        <v>105</v>
      </c>
      <c r="D15" s="54" t="s">
        <v>106</v>
      </c>
    </row>
    <row r="16" spans="1:4" s="3" customFormat="1" ht="15" customHeight="1">
      <c r="A16" s="62"/>
      <c r="B16" s="56"/>
      <c r="C16" s="53" t="s">
        <v>107</v>
      </c>
      <c r="D16" s="54" t="s">
        <v>108</v>
      </c>
    </row>
    <row r="17" spans="1:4" s="3" customFormat="1" ht="15" customHeight="1">
      <c r="A17" s="62"/>
      <c r="B17" s="56"/>
      <c r="C17" s="53" t="s">
        <v>109</v>
      </c>
      <c r="D17" s="54" t="s">
        <v>110</v>
      </c>
    </row>
    <row r="18" spans="1:4" s="3" customFormat="1" ht="15" customHeight="1">
      <c r="A18" s="63"/>
      <c r="B18" s="55"/>
      <c r="C18" s="53" t="s">
        <v>111</v>
      </c>
      <c r="D18" s="54" t="s">
        <v>112</v>
      </c>
    </row>
    <row r="19" spans="1:4" s="3" customFormat="1" ht="14.25" customHeight="1">
      <c r="A19" s="11" t="s">
        <v>5</v>
      </c>
      <c r="B19" s="12" t="s">
        <v>17</v>
      </c>
      <c r="C19" s="95" t="s">
        <v>113</v>
      </c>
      <c r="D19" s="96"/>
    </row>
    <row r="20" spans="1:4" s="3" customFormat="1">
      <c r="A20" s="11" t="s">
        <v>6</v>
      </c>
      <c r="B20" s="12" t="s">
        <v>18</v>
      </c>
      <c r="C20" s="97" t="s">
        <v>59</v>
      </c>
      <c r="D20" s="98"/>
    </row>
    <row r="21" spans="1:4" s="3" customFormat="1" ht="16.5" customHeight="1">
      <c r="A21" s="11" t="s">
        <v>7</v>
      </c>
      <c r="B21" s="12" t="s">
        <v>19</v>
      </c>
      <c r="C21" s="93" t="s">
        <v>20</v>
      </c>
      <c r="D21" s="94"/>
    </row>
    <row r="22" spans="1:4" s="3" customFormat="1" ht="16.5" customHeight="1">
      <c r="A22" s="23"/>
      <c r="B22" s="24"/>
      <c r="C22" s="23"/>
      <c r="D22" s="23"/>
    </row>
    <row r="23" spans="1:4" s="5" customFormat="1" ht="15.75" customHeight="1">
      <c r="A23" s="8" t="s">
        <v>21</v>
      </c>
      <c r="B23" s="16"/>
      <c r="C23" s="16"/>
      <c r="D23" s="16"/>
    </row>
    <row r="24" spans="1:4" s="5" customFormat="1" ht="15.75" customHeight="1">
      <c r="A24" s="15"/>
      <c r="B24" s="16"/>
      <c r="C24" s="16"/>
      <c r="D24" s="16"/>
    </row>
    <row r="25" spans="1:4" ht="21.75" customHeight="1">
      <c r="A25" s="6"/>
      <c r="B25" s="17" t="s">
        <v>22</v>
      </c>
      <c r="C25" s="7" t="s">
        <v>23</v>
      </c>
      <c r="D25" s="78" t="s">
        <v>24</v>
      </c>
    </row>
    <row r="26" spans="1:4" s="5" customFormat="1" ht="28.5" customHeight="1">
      <c r="A26" s="99" t="s">
        <v>27</v>
      </c>
      <c r="B26" s="100"/>
      <c r="C26" s="100"/>
      <c r="D26" s="101"/>
    </row>
    <row r="27" spans="1:4" s="5" customFormat="1" ht="15" customHeight="1">
      <c r="A27" s="75"/>
      <c r="B27" s="76"/>
      <c r="C27" s="76"/>
      <c r="D27" s="77"/>
    </row>
    <row r="28" spans="1:4" ht="13.5" customHeight="1">
      <c r="A28" s="7">
        <v>1</v>
      </c>
      <c r="B28" s="6" t="s">
        <v>139</v>
      </c>
      <c r="C28" s="6" t="s">
        <v>25</v>
      </c>
      <c r="D28" s="6" t="s">
        <v>26</v>
      </c>
    </row>
    <row r="29" spans="1:4">
      <c r="A29" s="81" t="s">
        <v>28</v>
      </c>
      <c r="B29" s="10"/>
      <c r="C29" s="10"/>
      <c r="D29" s="82"/>
    </row>
    <row r="30" spans="1:4" ht="12.75" customHeight="1">
      <c r="A30" s="7">
        <v>1</v>
      </c>
      <c r="B30" s="6" t="s">
        <v>120</v>
      </c>
      <c r="C30" s="6" t="s">
        <v>121</v>
      </c>
      <c r="D30" s="6" t="s">
        <v>122</v>
      </c>
    </row>
    <row r="31" spans="1:4">
      <c r="A31" s="81" t="s">
        <v>44</v>
      </c>
      <c r="B31" s="10"/>
      <c r="C31" s="10"/>
      <c r="D31" s="82"/>
    </row>
    <row r="32" spans="1:4" ht="13.5" customHeight="1">
      <c r="A32" s="81" t="s">
        <v>45</v>
      </c>
      <c r="B32" s="10"/>
      <c r="C32" s="10"/>
      <c r="D32" s="82"/>
    </row>
    <row r="33" spans="1:4" ht="12" customHeight="1">
      <c r="A33" s="7">
        <v>1</v>
      </c>
      <c r="B33" s="6" t="s">
        <v>29</v>
      </c>
      <c r="C33" s="6" t="s">
        <v>125</v>
      </c>
      <c r="D33" s="6" t="s">
        <v>30</v>
      </c>
    </row>
    <row r="34" spans="1:4">
      <c r="A34" s="81" t="s">
        <v>31</v>
      </c>
      <c r="B34" s="10"/>
      <c r="C34" s="10"/>
      <c r="D34" s="82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81" t="s">
        <v>34</v>
      </c>
      <c r="B36" s="10"/>
      <c r="C36" s="10"/>
      <c r="D36" s="82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6"/>
      <c r="B38" s="10"/>
      <c r="C38" s="10"/>
      <c r="D38" s="10"/>
    </row>
    <row r="39" spans="1:4">
      <c r="A39" s="4" t="s">
        <v>53</v>
      </c>
      <c r="B39" s="18"/>
      <c r="C39" s="18"/>
      <c r="D39" s="18"/>
    </row>
    <row r="40" spans="1:4">
      <c r="A40" s="7">
        <v>1</v>
      </c>
      <c r="B40" s="6" t="s">
        <v>36</v>
      </c>
      <c r="C40" s="89">
        <v>1980</v>
      </c>
      <c r="D40" s="90"/>
    </row>
    <row r="41" spans="1:4">
      <c r="A41" s="7">
        <v>2</v>
      </c>
      <c r="B41" s="6" t="s">
        <v>38</v>
      </c>
      <c r="C41" s="89" t="s">
        <v>96</v>
      </c>
      <c r="D41" s="90"/>
    </row>
    <row r="42" spans="1:4" ht="15" customHeight="1">
      <c r="A42" s="7">
        <v>3</v>
      </c>
      <c r="B42" s="6" t="s">
        <v>39</v>
      </c>
      <c r="C42" s="89" t="s">
        <v>116</v>
      </c>
      <c r="D42" s="90"/>
    </row>
    <row r="43" spans="1:4">
      <c r="A43" s="7">
        <v>4</v>
      </c>
      <c r="B43" s="6" t="s">
        <v>37</v>
      </c>
      <c r="C43" s="89" t="s">
        <v>117</v>
      </c>
      <c r="D43" s="90"/>
    </row>
    <row r="44" spans="1:4">
      <c r="A44" s="7">
        <v>5</v>
      </c>
      <c r="B44" s="6" t="s">
        <v>40</v>
      </c>
      <c r="C44" s="89" t="s">
        <v>118</v>
      </c>
      <c r="D44" s="90"/>
    </row>
    <row r="45" spans="1:4">
      <c r="A45" s="7">
        <v>6</v>
      </c>
      <c r="B45" s="6" t="s">
        <v>41</v>
      </c>
      <c r="C45" s="89">
        <v>10288</v>
      </c>
      <c r="D45" s="90"/>
    </row>
    <row r="46" spans="1:4" ht="15" customHeight="1">
      <c r="A46" s="7">
        <v>7</v>
      </c>
      <c r="B46" s="6" t="s">
        <v>42</v>
      </c>
      <c r="C46" s="89">
        <v>129.9</v>
      </c>
      <c r="D46" s="90"/>
    </row>
    <row r="47" spans="1:4">
      <c r="A47" s="7">
        <v>8</v>
      </c>
      <c r="B47" s="6" t="s">
        <v>43</v>
      </c>
      <c r="C47" s="89" t="s">
        <v>140</v>
      </c>
      <c r="D47" s="90"/>
    </row>
    <row r="48" spans="1:4">
      <c r="A48" s="7">
        <v>9</v>
      </c>
      <c r="B48" s="6" t="s">
        <v>126</v>
      </c>
      <c r="C48" s="89"/>
      <c r="D48" s="90"/>
    </row>
    <row r="49" spans="1:4">
      <c r="A49" s="71"/>
      <c r="B49" s="71" t="s">
        <v>95</v>
      </c>
      <c r="C49" s="71" t="s">
        <v>123</v>
      </c>
      <c r="D49" s="72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"/>
  <sheetViews>
    <sheetView topLeftCell="A63" workbookViewId="0">
      <selection activeCell="G90" sqref="G90"/>
    </sheetView>
  </sheetViews>
  <sheetFormatPr defaultRowHeight="15"/>
  <cols>
    <col min="1" max="1" width="15.85546875" customWidth="1"/>
    <col min="2" max="2" width="13.42578125" style="29" customWidth="1"/>
    <col min="3" max="3" width="8.5703125" style="29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>
      <c r="A1" s="4" t="s">
        <v>135</v>
      </c>
      <c r="B1"/>
      <c r="C1" s="36"/>
      <c r="D1" s="36"/>
    </row>
    <row r="2" spans="1:8" ht="13.5" customHeight="1">
      <c r="A2" s="4" t="s">
        <v>143</v>
      </c>
      <c r="B2"/>
      <c r="C2" s="36"/>
      <c r="D2" s="36"/>
    </row>
    <row r="3" spans="1:8" ht="56.25" customHeight="1">
      <c r="A3" s="150" t="s">
        <v>67</v>
      </c>
      <c r="B3" s="153"/>
      <c r="C3" s="37" t="s">
        <v>68</v>
      </c>
      <c r="D3" s="27" t="s">
        <v>69</v>
      </c>
      <c r="E3" s="27" t="s">
        <v>70</v>
      </c>
      <c r="F3" s="27" t="s">
        <v>71</v>
      </c>
      <c r="G3" s="38" t="s">
        <v>72</v>
      </c>
      <c r="H3" s="27" t="s">
        <v>73</v>
      </c>
    </row>
    <row r="4" spans="1:8" ht="27.75" customHeight="1">
      <c r="A4" s="155" t="s">
        <v>144</v>
      </c>
      <c r="B4" s="156"/>
      <c r="C4" s="37"/>
      <c r="D4" s="27">
        <v>-692.79</v>
      </c>
      <c r="E4" s="27"/>
      <c r="F4" s="27"/>
      <c r="G4" s="38"/>
      <c r="H4" s="27"/>
    </row>
    <row r="5" spans="1:8" ht="15" customHeight="1">
      <c r="A5" s="79" t="s">
        <v>133</v>
      </c>
      <c r="B5" s="80"/>
      <c r="C5" s="37"/>
      <c r="D5" s="27">
        <v>50.53</v>
      </c>
      <c r="E5" s="27"/>
      <c r="F5" s="27"/>
      <c r="G5" s="38"/>
      <c r="H5" s="27"/>
    </row>
    <row r="6" spans="1:8" ht="13.5" customHeight="1">
      <c r="A6" s="79" t="s">
        <v>134</v>
      </c>
      <c r="B6" s="80"/>
      <c r="C6" s="37"/>
      <c r="D6" s="27">
        <v>-743.32</v>
      </c>
      <c r="E6" s="27"/>
      <c r="F6" s="27"/>
      <c r="G6" s="38"/>
      <c r="H6" s="27"/>
    </row>
    <row r="7" spans="1:8" ht="21" customHeight="1">
      <c r="A7" s="154" t="s">
        <v>145</v>
      </c>
      <c r="B7" s="134"/>
      <c r="C7" s="134"/>
      <c r="D7" s="134"/>
      <c r="E7" s="134"/>
      <c r="F7" s="134"/>
      <c r="G7" s="134"/>
      <c r="H7" s="135"/>
    </row>
    <row r="8" spans="1:8" ht="17.25" customHeight="1">
      <c r="A8" s="150" t="s">
        <v>74</v>
      </c>
      <c r="B8" s="104"/>
      <c r="C8" s="31">
        <v>20.420000000000002</v>
      </c>
      <c r="D8" s="28">
        <v>-584.92999999999995</v>
      </c>
      <c r="E8" s="28">
        <f>E12+E15+E18+E21+E24+E27</f>
        <v>2396.81</v>
      </c>
      <c r="F8" s="28">
        <f>F12+F15+F18+F21+F24+F27</f>
        <v>2369.41</v>
      </c>
      <c r="G8" s="28">
        <f>G12+G15+G18+G21+G24+G27</f>
        <v>2369.41</v>
      </c>
      <c r="H8" s="7">
        <f>F8-E8+D8</f>
        <v>-612.33000000000004</v>
      </c>
    </row>
    <row r="9" spans="1:8">
      <c r="A9" s="39" t="s">
        <v>75</v>
      </c>
      <c r="B9" s="40"/>
      <c r="C9" s="7">
        <v>18.38</v>
      </c>
      <c r="D9" s="7">
        <v>-527.22</v>
      </c>
      <c r="E9" s="7">
        <f>E8-E10</f>
        <v>2157.13</v>
      </c>
      <c r="F9" s="7">
        <f>F8-F10</f>
        <v>2132.4699999999998</v>
      </c>
      <c r="G9" s="7">
        <f>G8-G10</f>
        <v>2132.4699999999998</v>
      </c>
      <c r="H9" s="7">
        <f t="shared" ref="H9:H10" si="0">F9-E9+D9</f>
        <v>-551.88000000000034</v>
      </c>
    </row>
    <row r="10" spans="1:8">
      <c r="A10" s="145" t="s">
        <v>76</v>
      </c>
      <c r="B10" s="134"/>
      <c r="C10" s="7">
        <v>2.04</v>
      </c>
      <c r="D10" s="7">
        <v>-57.71</v>
      </c>
      <c r="E10" s="7">
        <v>239.68</v>
      </c>
      <c r="F10" s="7">
        <v>236.94</v>
      </c>
      <c r="G10" s="7">
        <v>236.94</v>
      </c>
      <c r="H10" s="7">
        <f t="shared" si="0"/>
        <v>-60.45000000000001</v>
      </c>
    </row>
    <row r="11" spans="1:8" ht="12.75" customHeight="1">
      <c r="A11" s="154" t="s">
        <v>77</v>
      </c>
      <c r="B11" s="103"/>
      <c r="C11" s="103"/>
      <c r="D11" s="103"/>
      <c r="E11" s="103"/>
      <c r="F11" s="103"/>
      <c r="G11" s="103"/>
      <c r="H11" s="104"/>
    </row>
    <row r="12" spans="1:8">
      <c r="A12" s="146" t="s">
        <v>56</v>
      </c>
      <c r="B12" s="147"/>
      <c r="C12" s="31">
        <v>5.65</v>
      </c>
      <c r="D12" s="28">
        <v>-168.06</v>
      </c>
      <c r="E12" s="28">
        <v>694.04</v>
      </c>
      <c r="F12" s="28">
        <v>684.96</v>
      </c>
      <c r="G12" s="28">
        <v>684.96</v>
      </c>
      <c r="H12" s="7">
        <f t="shared" ref="H12:H30" si="1">F12-E12+D12</f>
        <v>-177.13999999999993</v>
      </c>
    </row>
    <row r="13" spans="1:8">
      <c r="A13" s="39" t="s">
        <v>75</v>
      </c>
      <c r="B13" s="40"/>
      <c r="C13" s="7">
        <v>5.08</v>
      </c>
      <c r="D13" s="7">
        <v>-151.25</v>
      </c>
      <c r="E13" s="7">
        <f>E12-E14</f>
        <v>624.64</v>
      </c>
      <c r="F13" s="7">
        <f>F12-F14</f>
        <v>616.46</v>
      </c>
      <c r="G13" s="7">
        <f>G12-G14</f>
        <v>616.46</v>
      </c>
      <c r="H13" s="7">
        <f t="shared" si="1"/>
        <v>-159.42999999999995</v>
      </c>
    </row>
    <row r="14" spans="1:8">
      <c r="A14" s="145" t="s">
        <v>76</v>
      </c>
      <c r="B14" s="134"/>
      <c r="C14" s="7">
        <v>0.56999999999999995</v>
      </c>
      <c r="D14" s="7">
        <v>-16.809999999999999</v>
      </c>
      <c r="E14" s="7">
        <v>69.400000000000006</v>
      </c>
      <c r="F14" s="7">
        <v>68.5</v>
      </c>
      <c r="G14" s="7">
        <v>68.5</v>
      </c>
      <c r="H14" s="7">
        <f t="shared" si="1"/>
        <v>-17.710000000000004</v>
      </c>
    </row>
    <row r="15" spans="1:8" ht="23.25" customHeight="1">
      <c r="A15" s="146" t="s">
        <v>46</v>
      </c>
      <c r="B15" s="147"/>
      <c r="C15" s="31">
        <v>3.45</v>
      </c>
      <c r="D15" s="28">
        <v>-102.74</v>
      </c>
      <c r="E15" s="28">
        <v>423.79</v>
      </c>
      <c r="F15" s="28">
        <v>418.52</v>
      </c>
      <c r="G15" s="28">
        <v>418.52</v>
      </c>
      <c r="H15" s="7">
        <f t="shared" si="1"/>
        <v>-108.01000000000003</v>
      </c>
    </row>
    <row r="16" spans="1:8">
      <c r="A16" s="39" t="s">
        <v>75</v>
      </c>
      <c r="B16" s="40"/>
      <c r="C16" s="7">
        <v>3.1</v>
      </c>
      <c r="D16" s="7">
        <v>-92.47</v>
      </c>
      <c r="E16" s="7">
        <f>E15-E17</f>
        <v>381.41</v>
      </c>
      <c r="F16" s="7">
        <f>F15-F17</f>
        <v>376.66999999999996</v>
      </c>
      <c r="G16" s="7">
        <f>G15-G17</f>
        <v>376.66999999999996</v>
      </c>
      <c r="H16" s="7">
        <f t="shared" si="1"/>
        <v>-97.210000000000065</v>
      </c>
    </row>
    <row r="17" spans="1:8" ht="15" customHeight="1">
      <c r="A17" s="145" t="s">
        <v>76</v>
      </c>
      <c r="B17" s="134"/>
      <c r="C17" s="7">
        <v>0.35</v>
      </c>
      <c r="D17" s="7">
        <v>-10.27</v>
      </c>
      <c r="E17" s="7">
        <v>42.38</v>
      </c>
      <c r="F17" s="7">
        <v>41.85</v>
      </c>
      <c r="G17" s="7">
        <v>41.85</v>
      </c>
      <c r="H17" s="7">
        <f t="shared" si="1"/>
        <v>-10.8</v>
      </c>
    </row>
    <row r="18" spans="1:8" ht="13.5" customHeight="1">
      <c r="A18" s="146" t="s">
        <v>57</v>
      </c>
      <c r="B18" s="147"/>
      <c r="C18" s="37">
        <v>2.37</v>
      </c>
      <c r="D18" s="28">
        <v>-70.67</v>
      </c>
      <c r="E18" s="28">
        <v>291.13</v>
      </c>
      <c r="F18" s="28">
        <v>287.47000000000003</v>
      </c>
      <c r="G18" s="28">
        <v>287.47000000000003</v>
      </c>
      <c r="H18" s="7">
        <f t="shared" si="1"/>
        <v>-74.32999999999997</v>
      </c>
    </row>
    <row r="19" spans="1:8" ht="13.5" customHeight="1">
      <c r="A19" s="39" t="s">
        <v>75</v>
      </c>
      <c r="B19" s="40"/>
      <c r="C19" s="7">
        <v>2.13</v>
      </c>
      <c r="D19" s="7">
        <v>-63.6</v>
      </c>
      <c r="E19" s="7">
        <f>E18-E20</f>
        <v>262.02</v>
      </c>
      <c r="F19" s="7">
        <f>F18-F20</f>
        <v>258.72000000000003</v>
      </c>
      <c r="G19" s="7">
        <f>G18-G20</f>
        <v>258.72000000000003</v>
      </c>
      <c r="H19" s="7">
        <f t="shared" si="1"/>
        <v>-66.899999999999949</v>
      </c>
    </row>
    <row r="20" spans="1:8" ht="12.75" customHeight="1">
      <c r="A20" s="145" t="s">
        <v>76</v>
      </c>
      <c r="B20" s="134"/>
      <c r="C20" s="7">
        <v>0.24</v>
      </c>
      <c r="D20" s="7">
        <v>-7.07</v>
      </c>
      <c r="E20" s="7">
        <v>29.11</v>
      </c>
      <c r="F20" s="7">
        <v>28.75</v>
      </c>
      <c r="G20" s="7">
        <v>28.75</v>
      </c>
      <c r="H20" s="7">
        <f t="shared" si="1"/>
        <v>-7.43</v>
      </c>
    </row>
    <row r="21" spans="1:8">
      <c r="A21" s="146" t="s">
        <v>94</v>
      </c>
      <c r="B21" s="148"/>
      <c r="C21" s="30">
        <v>1.1100000000000001</v>
      </c>
      <c r="D21" s="7">
        <v>-33</v>
      </c>
      <c r="E21" s="7">
        <v>136.35</v>
      </c>
      <c r="F21" s="7">
        <v>134.63</v>
      </c>
      <c r="G21" s="7">
        <v>134.63</v>
      </c>
      <c r="H21" s="7">
        <f t="shared" si="1"/>
        <v>-34.72</v>
      </c>
    </row>
    <row r="22" spans="1:8" ht="14.25" customHeight="1">
      <c r="A22" s="39" t="s">
        <v>75</v>
      </c>
      <c r="B22" s="40"/>
      <c r="C22" s="7">
        <v>1</v>
      </c>
      <c r="D22" s="7">
        <v>-29.71</v>
      </c>
      <c r="E22" s="7">
        <f>E21-E23</f>
        <v>122.71</v>
      </c>
      <c r="F22" s="7">
        <f>F21-F23</f>
        <v>121.16999999999999</v>
      </c>
      <c r="G22" s="7">
        <f>G21-G23</f>
        <v>121.16999999999999</v>
      </c>
      <c r="H22" s="7">
        <f t="shared" si="1"/>
        <v>-31.250000000000007</v>
      </c>
    </row>
    <row r="23" spans="1:8" ht="14.25" customHeight="1">
      <c r="A23" s="145" t="s">
        <v>76</v>
      </c>
      <c r="B23" s="149"/>
      <c r="C23" s="7">
        <v>0.11</v>
      </c>
      <c r="D23" s="7">
        <v>-3.29</v>
      </c>
      <c r="E23" s="7">
        <v>13.64</v>
      </c>
      <c r="F23" s="7">
        <v>13.46</v>
      </c>
      <c r="G23" s="7">
        <v>13.46</v>
      </c>
      <c r="H23" s="7">
        <f t="shared" si="1"/>
        <v>-3.4699999999999998</v>
      </c>
    </row>
    <row r="24" spans="1:8" ht="14.25" customHeight="1">
      <c r="A24" s="9" t="s">
        <v>47</v>
      </c>
      <c r="B24" s="41"/>
      <c r="C24" s="30">
        <v>3.65</v>
      </c>
      <c r="D24" s="7">
        <v>-111.4</v>
      </c>
      <c r="E24" s="7">
        <v>448.37</v>
      </c>
      <c r="F24" s="7">
        <v>442.28</v>
      </c>
      <c r="G24" s="7">
        <v>442.28</v>
      </c>
      <c r="H24" s="7">
        <f t="shared" si="1"/>
        <v>-117.49000000000004</v>
      </c>
    </row>
    <row r="25" spans="1:8" ht="14.25" customHeight="1">
      <c r="A25" s="39" t="s">
        <v>75</v>
      </c>
      <c r="B25" s="40"/>
      <c r="C25" s="7">
        <v>3.29</v>
      </c>
      <c r="D25" s="7">
        <v>-100.26</v>
      </c>
      <c r="E25" s="7">
        <f>E24-E26</f>
        <v>403.53</v>
      </c>
      <c r="F25" s="7">
        <f>F24-F26</f>
        <v>400.04999999999995</v>
      </c>
      <c r="G25" s="7">
        <f>G24-G26</f>
        <v>400.04999999999995</v>
      </c>
      <c r="H25" s="7">
        <f t="shared" si="1"/>
        <v>-103.74000000000002</v>
      </c>
    </row>
    <row r="26" spans="1:8">
      <c r="A26" s="145" t="s">
        <v>76</v>
      </c>
      <c r="B26" s="134"/>
      <c r="C26" s="7">
        <v>0.36</v>
      </c>
      <c r="D26" s="7">
        <v>-11.14</v>
      </c>
      <c r="E26" s="7">
        <v>44.84</v>
      </c>
      <c r="F26" s="7">
        <v>42.23</v>
      </c>
      <c r="G26" s="7">
        <v>42.23</v>
      </c>
      <c r="H26" s="7">
        <f t="shared" si="1"/>
        <v>-13.750000000000007</v>
      </c>
    </row>
    <row r="27" spans="1:8" ht="14.25" customHeight="1">
      <c r="A27" s="123" t="s">
        <v>48</v>
      </c>
      <c r="B27" s="124"/>
      <c r="C27" s="151">
        <v>4.1900000000000004</v>
      </c>
      <c r="D27" s="157">
        <v>-99.06</v>
      </c>
      <c r="E27" s="157">
        <v>403.13</v>
      </c>
      <c r="F27" s="157">
        <v>401.55</v>
      </c>
      <c r="G27" s="157">
        <v>401.55</v>
      </c>
      <c r="H27" s="7">
        <f t="shared" si="1"/>
        <v>-100.63999999999999</v>
      </c>
    </row>
    <row r="28" spans="1:8" ht="0.75" hidden="1" customHeight="1">
      <c r="A28" s="125"/>
      <c r="B28" s="126"/>
      <c r="C28" s="152"/>
      <c r="D28" s="158"/>
      <c r="E28" s="158"/>
      <c r="F28" s="158"/>
      <c r="G28" s="158"/>
      <c r="H28" s="7">
        <f t="shared" si="1"/>
        <v>0</v>
      </c>
    </row>
    <row r="29" spans="1:8">
      <c r="A29" s="39" t="s">
        <v>75</v>
      </c>
      <c r="B29" s="40"/>
      <c r="C29" s="7">
        <v>3.77</v>
      </c>
      <c r="D29" s="7">
        <v>-89.16</v>
      </c>
      <c r="E29" s="7">
        <f>E27-E30</f>
        <v>362.82</v>
      </c>
      <c r="F29" s="7">
        <f>F27-F30</f>
        <v>361.39</v>
      </c>
      <c r="G29" s="7">
        <f>G27-G30</f>
        <v>361.39</v>
      </c>
      <c r="H29" s="7">
        <f t="shared" si="1"/>
        <v>-90.59</v>
      </c>
    </row>
    <row r="30" spans="1:8">
      <c r="A30" s="145" t="s">
        <v>76</v>
      </c>
      <c r="B30" s="134"/>
      <c r="C30" s="7">
        <v>0.42</v>
      </c>
      <c r="D30" s="7">
        <v>-9.9</v>
      </c>
      <c r="E30" s="7">
        <v>40.31</v>
      </c>
      <c r="F30" s="7">
        <v>40.159999999999997</v>
      </c>
      <c r="G30" s="7">
        <v>40.159999999999997</v>
      </c>
      <c r="H30" s="7">
        <f t="shared" si="1"/>
        <v>-10.050000000000006</v>
      </c>
    </row>
    <row r="31" spans="1:8" ht="10.5" customHeight="1">
      <c r="A31" s="59"/>
      <c r="B31" s="58"/>
      <c r="C31" s="7"/>
      <c r="D31" s="7"/>
      <c r="E31" s="7"/>
      <c r="F31" s="7"/>
      <c r="G31" s="57"/>
      <c r="H31" s="7"/>
    </row>
    <row r="32" spans="1:8" ht="13.5" customHeight="1">
      <c r="A32" s="150" t="s">
        <v>49</v>
      </c>
      <c r="B32" s="104"/>
      <c r="C32" s="30">
        <v>7.8</v>
      </c>
      <c r="D32" s="30">
        <v>-158.38999999999999</v>
      </c>
      <c r="E32" s="30">
        <v>907.55</v>
      </c>
      <c r="F32" s="30">
        <v>898.12</v>
      </c>
      <c r="G32" s="66">
        <f>G33+G34</f>
        <v>2298.81</v>
      </c>
      <c r="H32" s="30">
        <f>F32-E32+D32+F32-G32</f>
        <v>-1568.5099999999998</v>
      </c>
    </row>
    <row r="33" spans="1:8" ht="14.25" customHeight="1">
      <c r="A33" s="39" t="s">
        <v>78</v>
      </c>
      <c r="B33" s="40"/>
      <c r="C33" s="30">
        <v>7.02</v>
      </c>
      <c r="D33" s="30">
        <v>-150.85</v>
      </c>
      <c r="E33" s="7">
        <f>E32-E34</f>
        <v>816.79</v>
      </c>
      <c r="F33" s="7">
        <f>F32-F34</f>
        <v>808.31</v>
      </c>
      <c r="G33" s="64">
        <v>2209</v>
      </c>
      <c r="H33" s="30">
        <f t="shared" ref="H33:H34" si="2">F33-E33+D33+F33-G33</f>
        <v>-1560.02</v>
      </c>
    </row>
    <row r="34" spans="1:8" ht="12.75" customHeight="1">
      <c r="A34" s="145" t="s">
        <v>76</v>
      </c>
      <c r="B34" s="134"/>
      <c r="C34" s="7">
        <v>0.78</v>
      </c>
      <c r="D34" s="7">
        <v>-7.54</v>
      </c>
      <c r="E34" s="7">
        <v>90.76</v>
      </c>
      <c r="F34" s="7">
        <v>89.81</v>
      </c>
      <c r="G34" s="7">
        <v>89.81</v>
      </c>
      <c r="H34" s="30">
        <f t="shared" si="2"/>
        <v>-8.4900000000000091</v>
      </c>
    </row>
    <row r="35" spans="1:8" ht="12.75" customHeight="1">
      <c r="A35" s="143" t="s">
        <v>146</v>
      </c>
      <c r="B35" s="144"/>
      <c r="C35" s="7"/>
      <c r="D35" s="30">
        <v>0</v>
      </c>
      <c r="E35" s="30">
        <f>E37+E38+E39+E40</f>
        <v>468.76</v>
      </c>
      <c r="F35" s="30">
        <f>F37+F38+F39+F40</f>
        <v>411.37</v>
      </c>
      <c r="G35" s="88">
        <v>411.37</v>
      </c>
      <c r="H35" s="30">
        <f>G35-E35</f>
        <v>-57.389999999999986</v>
      </c>
    </row>
    <row r="36" spans="1:8" ht="12.75" customHeight="1">
      <c r="A36" s="39" t="s">
        <v>147</v>
      </c>
      <c r="B36" s="87"/>
      <c r="C36" s="7"/>
      <c r="D36" s="7"/>
      <c r="E36" s="7"/>
      <c r="F36" s="7"/>
      <c r="G36" s="86"/>
      <c r="H36" s="30">
        <f t="shared" ref="H36:H40" si="3">G36-E36</f>
        <v>0</v>
      </c>
    </row>
    <row r="37" spans="1:8" ht="12.75" customHeight="1">
      <c r="A37" s="159" t="s">
        <v>148</v>
      </c>
      <c r="B37" s="160"/>
      <c r="C37" s="7"/>
      <c r="D37" s="7">
        <v>0</v>
      </c>
      <c r="E37" s="7">
        <v>22.82</v>
      </c>
      <c r="F37" s="7">
        <v>20.03</v>
      </c>
      <c r="G37" s="7">
        <v>20.03</v>
      </c>
      <c r="H37" s="30">
        <f t="shared" si="3"/>
        <v>-2.7899999999999991</v>
      </c>
    </row>
    <row r="38" spans="1:8" ht="12.75" customHeight="1">
      <c r="A38" s="159" t="s">
        <v>150</v>
      </c>
      <c r="B38" s="160"/>
      <c r="C38" s="7"/>
      <c r="D38" s="7">
        <v>0</v>
      </c>
      <c r="E38" s="7">
        <v>103.86</v>
      </c>
      <c r="F38" s="7">
        <v>89.58</v>
      </c>
      <c r="G38" s="7">
        <v>89.58</v>
      </c>
      <c r="H38" s="30">
        <f t="shared" si="3"/>
        <v>-14.280000000000001</v>
      </c>
    </row>
    <row r="39" spans="1:8" ht="12.75" customHeight="1">
      <c r="A39" s="159" t="s">
        <v>151</v>
      </c>
      <c r="B39" s="160"/>
      <c r="C39" s="7"/>
      <c r="D39" s="7">
        <v>0</v>
      </c>
      <c r="E39" s="7">
        <v>330.53</v>
      </c>
      <c r="F39" s="7">
        <v>292.06</v>
      </c>
      <c r="G39" s="7">
        <v>292.06</v>
      </c>
      <c r="H39" s="30">
        <f t="shared" si="3"/>
        <v>-38.46999999999997</v>
      </c>
    </row>
    <row r="40" spans="1:8" ht="12.75" customHeight="1">
      <c r="A40" s="159" t="s">
        <v>149</v>
      </c>
      <c r="B40" s="160"/>
      <c r="C40" s="7"/>
      <c r="D40" s="7">
        <v>0</v>
      </c>
      <c r="E40" s="7">
        <v>11.55</v>
      </c>
      <c r="F40" s="7">
        <v>9.6999999999999993</v>
      </c>
      <c r="G40" s="7">
        <v>9.6999999999999993</v>
      </c>
      <c r="H40" s="30">
        <f t="shared" si="3"/>
        <v>-1.8500000000000014</v>
      </c>
    </row>
    <row r="41" spans="1:8" ht="13.5" customHeight="1">
      <c r="A41" s="143" t="s">
        <v>127</v>
      </c>
      <c r="B41" s="144"/>
      <c r="C41" s="7"/>
      <c r="D41" s="30"/>
      <c r="E41" s="30">
        <f>E8+E32+E35</f>
        <v>3773.12</v>
      </c>
      <c r="F41" s="30">
        <f t="shared" ref="F41:G41" si="4">F8+F32+F35</f>
        <v>3678.8999999999996</v>
      </c>
      <c r="G41" s="30">
        <f t="shared" si="4"/>
        <v>5079.5899999999992</v>
      </c>
      <c r="H41" s="30"/>
    </row>
    <row r="42" spans="1:8" ht="13.5" customHeight="1">
      <c r="A42" s="143" t="s">
        <v>128</v>
      </c>
      <c r="B42" s="144"/>
      <c r="C42" s="7"/>
      <c r="D42" s="7"/>
      <c r="E42" s="7"/>
      <c r="F42" s="7"/>
      <c r="G42" s="67"/>
      <c r="H42" s="30"/>
    </row>
    <row r="43" spans="1:8" ht="0.75" hidden="1" customHeight="1">
      <c r="A43" s="110" t="s">
        <v>130</v>
      </c>
      <c r="B43" s="111"/>
      <c r="C43" s="107" t="s">
        <v>60</v>
      </c>
      <c r="D43" s="107">
        <v>29.55</v>
      </c>
      <c r="E43" s="107">
        <v>9.09</v>
      </c>
      <c r="F43" s="107">
        <v>9.09</v>
      </c>
      <c r="G43" s="120">
        <v>1.54</v>
      </c>
      <c r="H43" s="30">
        <f t="shared" ref="H43:H49" si="5">F43-E43+D43+F43-G43</f>
        <v>37.1</v>
      </c>
    </row>
    <row r="44" spans="1:8" ht="7.5" customHeight="1">
      <c r="A44" s="137"/>
      <c r="B44" s="138"/>
      <c r="C44" s="108"/>
      <c r="D44" s="108"/>
      <c r="E44" s="108"/>
      <c r="F44" s="108"/>
      <c r="G44" s="121"/>
      <c r="H44" s="118">
        <f>F43-E43+D43+F43-G43</f>
        <v>37.1</v>
      </c>
    </row>
    <row r="45" spans="1:8" ht="6.75" customHeight="1">
      <c r="A45" s="137"/>
      <c r="B45" s="138"/>
      <c r="C45" s="108"/>
      <c r="D45" s="108"/>
      <c r="E45" s="108"/>
      <c r="F45" s="108"/>
      <c r="G45" s="121"/>
      <c r="H45" s="141"/>
    </row>
    <row r="46" spans="1:8" ht="13.5" customHeight="1">
      <c r="A46" s="137"/>
      <c r="B46" s="138"/>
      <c r="C46" s="108"/>
      <c r="D46" s="108"/>
      <c r="E46" s="108"/>
      <c r="F46" s="108"/>
      <c r="G46" s="121"/>
      <c r="H46" s="141"/>
    </row>
    <row r="47" spans="1:8" ht="8.25" hidden="1" customHeight="1">
      <c r="A47" s="139"/>
      <c r="B47" s="140"/>
      <c r="C47" s="109"/>
      <c r="D47" s="109"/>
      <c r="E47" s="109"/>
      <c r="F47" s="109"/>
      <c r="G47" s="122"/>
      <c r="H47" s="142"/>
    </row>
    <row r="48" spans="1:8" ht="12.75" customHeight="1">
      <c r="A48" s="39" t="s">
        <v>78</v>
      </c>
      <c r="B48" s="40"/>
      <c r="C48" s="7"/>
      <c r="D48" s="7">
        <v>29.55</v>
      </c>
      <c r="E48" s="7">
        <f t="shared" ref="E48:G48" si="6">E43-E49</f>
        <v>7.55</v>
      </c>
      <c r="F48" s="7">
        <f t="shared" si="6"/>
        <v>7.55</v>
      </c>
      <c r="G48" s="7">
        <f t="shared" si="6"/>
        <v>0</v>
      </c>
      <c r="H48" s="7">
        <f>D48+F48</f>
        <v>37.1</v>
      </c>
    </row>
    <row r="49" spans="1:8" ht="8.25" customHeight="1">
      <c r="A49" s="123" t="s">
        <v>58</v>
      </c>
      <c r="B49" s="124"/>
      <c r="C49" s="107"/>
      <c r="D49" s="107">
        <v>0</v>
      </c>
      <c r="E49" s="107">
        <v>1.54</v>
      </c>
      <c r="F49" s="107">
        <v>1.54</v>
      </c>
      <c r="G49" s="120">
        <v>1.54</v>
      </c>
      <c r="H49" s="118">
        <f t="shared" si="5"/>
        <v>0</v>
      </c>
    </row>
    <row r="50" spans="1:8" ht="4.5" customHeight="1">
      <c r="A50" s="125"/>
      <c r="B50" s="126"/>
      <c r="C50" s="109"/>
      <c r="D50" s="109"/>
      <c r="E50" s="109"/>
      <c r="F50" s="109"/>
      <c r="G50" s="122"/>
      <c r="H50" s="119"/>
    </row>
    <row r="51" spans="1:8" ht="15" customHeight="1">
      <c r="A51" s="129" t="s">
        <v>138</v>
      </c>
      <c r="B51" s="130"/>
      <c r="C51" s="7">
        <v>150</v>
      </c>
      <c r="D51" s="7">
        <v>20.98</v>
      </c>
      <c r="E51" s="7">
        <v>9</v>
      </c>
      <c r="F51" s="7">
        <v>9</v>
      </c>
      <c r="G51" s="7">
        <v>0.38</v>
      </c>
      <c r="H51" s="30">
        <f t="shared" ref="H51:H52" si="7">F51-E51+D51+F51-G51</f>
        <v>29.6</v>
      </c>
    </row>
    <row r="52" spans="1:8" ht="18" customHeight="1">
      <c r="A52" s="131" t="s">
        <v>97</v>
      </c>
      <c r="B52" s="132"/>
      <c r="C52" s="7">
        <v>25</v>
      </c>
      <c r="D52" s="7">
        <v>0</v>
      </c>
      <c r="E52" s="7">
        <v>0.38</v>
      </c>
      <c r="F52" s="7">
        <v>0.38</v>
      </c>
      <c r="G52" s="7">
        <v>0.38</v>
      </c>
      <c r="H52" s="30">
        <f t="shared" si="7"/>
        <v>0</v>
      </c>
    </row>
    <row r="53" spans="1:8" ht="18" customHeight="1">
      <c r="A53" s="116" t="s">
        <v>131</v>
      </c>
      <c r="B53" s="117"/>
      <c r="C53" s="7"/>
      <c r="D53" s="7"/>
      <c r="E53" s="7">
        <f>E43+E51</f>
        <v>18.09</v>
      </c>
      <c r="F53" s="7">
        <f>F43+F51</f>
        <v>18.09</v>
      </c>
      <c r="G53" s="7">
        <f>G43+G51</f>
        <v>1.92</v>
      </c>
      <c r="H53" s="84"/>
    </row>
    <row r="54" spans="1:8" ht="16.5" customHeight="1">
      <c r="A54" s="105" t="s">
        <v>127</v>
      </c>
      <c r="B54" s="106"/>
      <c r="C54" s="7"/>
      <c r="D54" s="7">
        <v>-692.79</v>
      </c>
      <c r="E54" s="7">
        <f>E41+E53</f>
        <v>3791.21</v>
      </c>
      <c r="F54" s="7">
        <f>F41+F53</f>
        <v>3696.99</v>
      </c>
      <c r="G54" s="7">
        <f>G41+G53</f>
        <v>5081.5099999999993</v>
      </c>
      <c r="H54" s="7">
        <f>F54-E54+D55+F54-G54</f>
        <v>-2171.5299999999997</v>
      </c>
    </row>
    <row r="55" spans="1:8" ht="18" customHeight="1">
      <c r="A55" s="110" t="s">
        <v>132</v>
      </c>
      <c r="B55" s="111"/>
      <c r="C55" s="7"/>
      <c r="D55" s="7">
        <v>-692.79</v>
      </c>
      <c r="E55" s="83"/>
      <c r="F55" s="83"/>
      <c r="G55" s="83"/>
      <c r="H55" s="30">
        <f>H57+H58</f>
        <v>-2171.5299999999997</v>
      </c>
    </row>
    <row r="56" spans="1:8" ht="14.25" hidden="1" customHeight="1">
      <c r="A56" s="112"/>
      <c r="B56" s="113"/>
      <c r="C56" s="7"/>
      <c r="D56" s="7"/>
      <c r="E56" s="83"/>
      <c r="F56" s="83"/>
      <c r="G56" s="83"/>
      <c r="H56" s="7"/>
    </row>
    <row r="57" spans="1:8" ht="15.75" customHeight="1">
      <c r="A57" s="105" t="s">
        <v>133</v>
      </c>
      <c r="B57" s="106"/>
      <c r="C57" s="7"/>
      <c r="D57" s="7"/>
      <c r="E57" s="83"/>
      <c r="F57" s="83"/>
      <c r="G57" s="83"/>
      <c r="H57" s="7">
        <f>H44+H51</f>
        <v>66.7</v>
      </c>
    </row>
    <row r="58" spans="1:8" ht="15.75" customHeight="1">
      <c r="A58" s="105" t="s">
        <v>134</v>
      </c>
      <c r="B58" s="106"/>
      <c r="C58" s="7"/>
      <c r="D58" s="7"/>
      <c r="E58" s="83"/>
      <c r="F58" s="83"/>
      <c r="G58" s="83"/>
      <c r="H58" s="7">
        <f>H8+H32+H35</f>
        <v>-2238.2299999999996</v>
      </c>
    </row>
    <row r="59" spans="1:8" ht="13.5" customHeight="1">
      <c r="A59" s="51"/>
      <c r="B59" s="51"/>
      <c r="C59" s="26"/>
      <c r="D59" s="26"/>
      <c r="E59" s="52"/>
      <c r="F59" s="52"/>
      <c r="G59" s="52"/>
      <c r="H59" s="43"/>
    </row>
    <row r="60" spans="1:8" ht="14.25" customHeight="1">
      <c r="A60" s="114"/>
      <c r="B60" s="115"/>
      <c r="C60" s="115"/>
      <c r="D60" s="115"/>
      <c r="E60" s="115"/>
      <c r="F60" s="115"/>
      <c r="G60" s="115"/>
      <c r="H60" s="115"/>
    </row>
    <row r="61" spans="1:8" ht="14.25" customHeight="1">
      <c r="A61" s="70"/>
      <c r="B61" s="68"/>
      <c r="C61" s="68"/>
      <c r="D61" s="68"/>
      <c r="E61" s="68"/>
      <c r="F61" s="68"/>
      <c r="G61" s="68"/>
      <c r="H61" s="68"/>
    </row>
    <row r="62" spans="1:8">
      <c r="A62" s="19" t="s">
        <v>141</v>
      </c>
      <c r="D62" s="21"/>
      <c r="E62" s="21"/>
      <c r="F62" s="21"/>
      <c r="G62" s="21"/>
    </row>
    <row r="63" spans="1:8">
      <c r="A63" s="133" t="s">
        <v>61</v>
      </c>
      <c r="B63" s="134"/>
      <c r="C63" s="134"/>
      <c r="D63" s="135"/>
      <c r="E63" s="32" t="s">
        <v>62</v>
      </c>
      <c r="F63" s="32" t="s">
        <v>63</v>
      </c>
      <c r="G63" s="32" t="s">
        <v>129</v>
      </c>
      <c r="H63" s="6" t="s">
        <v>137</v>
      </c>
    </row>
    <row r="64" spans="1:8">
      <c r="A64" s="102" t="s">
        <v>152</v>
      </c>
      <c r="B64" s="103"/>
      <c r="C64" s="103"/>
      <c r="D64" s="104"/>
      <c r="E64" s="33">
        <v>43009</v>
      </c>
      <c r="F64" s="32" t="s">
        <v>153</v>
      </c>
      <c r="G64" s="85">
        <v>355.66</v>
      </c>
      <c r="H64" s="6" t="s">
        <v>156</v>
      </c>
    </row>
    <row r="65" spans="1:8">
      <c r="A65" s="102" t="s">
        <v>154</v>
      </c>
      <c r="B65" s="103"/>
      <c r="C65" s="103"/>
      <c r="D65" s="104"/>
      <c r="E65" s="33">
        <v>43040</v>
      </c>
      <c r="F65" s="32">
        <v>1</v>
      </c>
      <c r="G65" s="85">
        <v>6</v>
      </c>
      <c r="H65" s="6" t="s">
        <v>155</v>
      </c>
    </row>
    <row r="66" spans="1:8">
      <c r="A66" s="102" t="s">
        <v>157</v>
      </c>
      <c r="B66" s="103"/>
      <c r="C66" s="103"/>
      <c r="D66" s="104"/>
      <c r="E66" s="33">
        <v>43040</v>
      </c>
      <c r="F66" s="32" t="s">
        <v>158</v>
      </c>
      <c r="G66" s="85">
        <v>1844.28</v>
      </c>
      <c r="H66" s="6" t="s">
        <v>159</v>
      </c>
    </row>
    <row r="67" spans="1:8">
      <c r="A67" s="102" t="s">
        <v>114</v>
      </c>
      <c r="B67" s="103"/>
      <c r="C67" s="103"/>
      <c r="D67" s="104"/>
      <c r="E67" s="33">
        <v>42826</v>
      </c>
      <c r="F67" s="32">
        <v>5</v>
      </c>
      <c r="G67" s="85">
        <v>3.06</v>
      </c>
      <c r="H67" s="6" t="s">
        <v>136</v>
      </c>
    </row>
    <row r="68" spans="1:8">
      <c r="A68" s="102" t="s">
        <v>8</v>
      </c>
      <c r="B68" s="103"/>
      <c r="C68" s="103"/>
      <c r="D68" s="104"/>
      <c r="E68" s="33"/>
      <c r="F68" s="32"/>
      <c r="G68" s="85">
        <f>SUM(G64:G67)</f>
        <v>2209</v>
      </c>
      <c r="H68" s="6"/>
    </row>
    <row r="69" spans="1:8">
      <c r="A69" s="42"/>
      <c r="B69" s="43"/>
      <c r="C69" s="43"/>
      <c r="D69" s="43"/>
      <c r="E69" s="73"/>
      <c r="F69" s="44"/>
      <c r="G69" s="74"/>
    </row>
    <row r="70" spans="1:8">
      <c r="A70" s="19" t="s">
        <v>50</v>
      </c>
      <c r="D70" s="21"/>
      <c r="E70" s="21"/>
      <c r="F70" s="21"/>
      <c r="G70" s="21"/>
    </row>
    <row r="71" spans="1:8">
      <c r="A71" s="19" t="s">
        <v>51</v>
      </c>
      <c r="D71" s="21"/>
      <c r="E71" s="21"/>
      <c r="F71" s="21"/>
      <c r="G71" s="21"/>
    </row>
    <row r="72" spans="1:8" ht="23.25" customHeight="1">
      <c r="A72" s="133" t="s">
        <v>65</v>
      </c>
      <c r="B72" s="134"/>
      <c r="C72" s="134"/>
      <c r="D72" s="134"/>
      <c r="E72" s="135"/>
      <c r="F72" s="35" t="s">
        <v>63</v>
      </c>
      <c r="G72" s="34" t="s">
        <v>64</v>
      </c>
    </row>
    <row r="73" spans="1:8">
      <c r="A73" s="102" t="s">
        <v>66</v>
      </c>
      <c r="B73" s="103"/>
      <c r="C73" s="103"/>
      <c r="D73" s="103"/>
      <c r="E73" s="104"/>
      <c r="F73" s="32">
        <v>8</v>
      </c>
      <c r="G73" s="32">
        <v>2647.26</v>
      </c>
    </row>
    <row r="74" spans="1:8">
      <c r="A74" s="42"/>
      <c r="B74" s="43"/>
      <c r="C74" s="43"/>
      <c r="D74" s="43"/>
      <c r="E74" s="43"/>
      <c r="F74" s="44"/>
      <c r="G74" s="44"/>
    </row>
    <row r="75" spans="1:8">
      <c r="A75" s="48" t="s">
        <v>79</v>
      </c>
      <c r="B75" s="49"/>
      <c r="C75" s="49"/>
      <c r="D75" s="49"/>
      <c r="E75" s="49"/>
      <c r="F75" s="32"/>
      <c r="G75" s="32"/>
    </row>
    <row r="76" spans="1:8">
      <c r="A76" s="133" t="s">
        <v>80</v>
      </c>
      <c r="B76" s="136"/>
      <c r="C76" s="89" t="s">
        <v>81</v>
      </c>
      <c r="D76" s="136"/>
      <c r="E76" s="32" t="s">
        <v>82</v>
      </c>
      <c r="F76" s="32" t="s">
        <v>83</v>
      </c>
      <c r="G76" s="32" t="s">
        <v>84</v>
      </c>
    </row>
    <row r="77" spans="1:8">
      <c r="A77" s="133" t="s">
        <v>124</v>
      </c>
      <c r="B77" s="136"/>
      <c r="C77" s="89">
        <v>2</v>
      </c>
      <c r="D77" s="135"/>
      <c r="E77" s="32">
        <v>1</v>
      </c>
      <c r="F77" s="32" t="s">
        <v>60</v>
      </c>
      <c r="G77" s="32" t="s">
        <v>60</v>
      </c>
    </row>
    <row r="78" spans="1:8">
      <c r="A78" s="45"/>
      <c r="B78" s="46"/>
      <c r="C78" s="26"/>
      <c r="D78" s="47"/>
      <c r="E78" s="44"/>
      <c r="F78" s="44"/>
      <c r="G78" s="44"/>
    </row>
    <row r="79" spans="1:8">
      <c r="A79" s="114"/>
      <c r="B79" s="115"/>
      <c r="C79" s="115"/>
      <c r="D79" s="115"/>
      <c r="E79" s="115"/>
      <c r="F79" s="115"/>
      <c r="G79" s="115"/>
    </row>
    <row r="80" spans="1:8">
      <c r="A80" s="19" t="s">
        <v>115</v>
      </c>
      <c r="D80" s="21"/>
      <c r="E80" s="21"/>
      <c r="F80" s="21"/>
      <c r="G80" s="21"/>
    </row>
    <row r="81" spans="1:7">
      <c r="A81" s="127" t="s">
        <v>160</v>
      </c>
      <c r="B81" s="115"/>
      <c r="C81" s="115"/>
      <c r="D81" s="115"/>
      <c r="E81" s="115"/>
      <c r="F81" s="115"/>
      <c r="G81" s="115"/>
    </row>
    <row r="82" spans="1:7" ht="12" customHeight="1">
      <c r="A82" s="128" t="s">
        <v>161</v>
      </c>
      <c r="B82" s="128"/>
      <c r="C82" s="128"/>
      <c r="D82" s="128"/>
      <c r="E82" s="128"/>
      <c r="F82" s="128"/>
      <c r="G82" s="128"/>
    </row>
    <row r="83" spans="1:7" hidden="1">
      <c r="A83" s="128"/>
      <c r="B83" s="128"/>
      <c r="C83" s="128"/>
      <c r="D83" s="128"/>
      <c r="E83" s="128"/>
      <c r="F83" s="128"/>
      <c r="G83" s="128"/>
    </row>
    <row r="84" spans="1:7" ht="18" customHeight="1">
      <c r="A84" s="128"/>
      <c r="B84" s="128"/>
      <c r="C84" s="128"/>
      <c r="D84" s="128"/>
      <c r="E84" s="128"/>
      <c r="F84" s="128"/>
      <c r="G84" s="128"/>
    </row>
    <row r="85" spans="1:7" ht="34.5" customHeight="1">
      <c r="A85" s="128"/>
      <c r="B85" s="128"/>
      <c r="C85" s="128"/>
      <c r="D85" s="128"/>
      <c r="E85" s="128"/>
      <c r="F85" s="128"/>
      <c r="G85" s="128"/>
    </row>
    <row r="86" spans="1:7">
      <c r="A86" s="69"/>
      <c r="B86" s="69"/>
      <c r="C86" s="69"/>
      <c r="D86" s="69"/>
      <c r="E86" s="69"/>
      <c r="F86" s="69"/>
      <c r="G86" s="69"/>
    </row>
    <row r="87" spans="1:7">
      <c r="A87" s="65"/>
      <c r="B87" s="65"/>
      <c r="C87" s="65"/>
      <c r="D87" s="65"/>
      <c r="E87" s="65"/>
      <c r="F87" s="65"/>
      <c r="G87" s="65"/>
    </row>
    <row r="88" spans="1:7">
      <c r="A88" s="21" t="s">
        <v>85</v>
      </c>
      <c r="B88" s="50"/>
    </row>
    <row r="89" spans="1:7">
      <c r="A89" s="21" t="s">
        <v>86</v>
      </c>
      <c r="B89" s="50"/>
      <c r="E89" s="21" t="s">
        <v>88</v>
      </c>
    </row>
    <row r="90" spans="1:7">
      <c r="A90" s="21" t="s">
        <v>87</v>
      </c>
      <c r="B90" s="50"/>
    </row>
    <row r="91" spans="1:7" ht="2.25" customHeight="1">
      <c r="A91" s="21"/>
      <c r="B91" s="50"/>
    </row>
    <row r="92" spans="1:7">
      <c r="A92" s="18" t="s">
        <v>89</v>
      </c>
    </row>
    <row r="93" spans="1:7">
      <c r="A93" s="18" t="s">
        <v>90</v>
      </c>
    </row>
    <row r="94" spans="1:7">
      <c r="A94" s="18" t="s">
        <v>91</v>
      </c>
    </row>
    <row r="95" spans="1:7">
      <c r="A95" s="18" t="s">
        <v>92</v>
      </c>
    </row>
    <row r="96" spans="1:7">
      <c r="A96" s="18"/>
    </row>
  </sheetData>
  <mergeCells count="68">
    <mergeCell ref="A38:B38"/>
    <mergeCell ref="A39:B39"/>
    <mergeCell ref="A40:B40"/>
    <mergeCell ref="C27:C28"/>
    <mergeCell ref="A3:B3"/>
    <mergeCell ref="A8:B8"/>
    <mergeCell ref="A10:B10"/>
    <mergeCell ref="A11:H11"/>
    <mergeCell ref="A12:B12"/>
    <mergeCell ref="A4:B4"/>
    <mergeCell ref="A7:H7"/>
    <mergeCell ref="D27:D28"/>
    <mergeCell ref="E27:E28"/>
    <mergeCell ref="G27:G28"/>
    <mergeCell ref="F27:F28"/>
    <mergeCell ref="A42:B42"/>
    <mergeCell ref="A14:B14"/>
    <mergeCell ref="A15:B15"/>
    <mergeCell ref="A17:B17"/>
    <mergeCell ref="A18:B18"/>
    <mergeCell ref="A20:B20"/>
    <mergeCell ref="A21:B21"/>
    <mergeCell ref="A23:B23"/>
    <mergeCell ref="A30:B30"/>
    <mergeCell ref="A32:B32"/>
    <mergeCell ref="A34:B34"/>
    <mergeCell ref="A26:B26"/>
    <mergeCell ref="A27:B28"/>
    <mergeCell ref="A41:B41"/>
    <mergeCell ref="A35:B35"/>
    <mergeCell ref="A37:B37"/>
    <mergeCell ref="E49:E50"/>
    <mergeCell ref="F49:F50"/>
    <mergeCell ref="C43:C47"/>
    <mergeCell ref="A43:B47"/>
    <mergeCell ref="H44:H47"/>
    <mergeCell ref="A79:G79"/>
    <mergeCell ref="G49:G50"/>
    <mergeCell ref="A81:G81"/>
    <mergeCell ref="A82:G85"/>
    <mergeCell ref="A51:B51"/>
    <mergeCell ref="A52:B52"/>
    <mergeCell ref="A64:D64"/>
    <mergeCell ref="A63:D63"/>
    <mergeCell ref="A76:B76"/>
    <mergeCell ref="A67:D67"/>
    <mergeCell ref="A77:B77"/>
    <mergeCell ref="C76:D76"/>
    <mergeCell ref="C77:D77"/>
    <mergeCell ref="A68:D68"/>
    <mergeCell ref="A72:E72"/>
    <mergeCell ref="A73:E73"/>
    <mergeCell ref="A65:D65"/>
    <mergeCell ref="A66:D66"/>
    <mergeCell ref="A58:B58"/>
    <mergeCell ref="D43:D47"/>
    <mergeCell ref="A54:B54"/>
    <mergeCell ref="A55:B56"/>
    <mergeCell ref="A57:B57"/>
    <mergeCell ref="A60:H60"/>
    <mergeCell ref="A53:B53"/>
    <mergeCell ref="H49:H50"/>
    <mergeCell ref="E43:E47"/>
    <mergeCell ref="F43:F47"/>
    <mergeCell ref="G43:G47"/>
    <mergeCell ref="A49:B50"/>
    <mergeCell ref="C49:C50"/>
    <mergeCell ref="D49:D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2018-01-31T01:43:36Z</cp:lastPrinted>
  <dcterms:created xsi:type="dcterms:W3CDTF">2013-02-18T04:38:06Z</dcterms:created>
  <dcterms:modified xsi:type="dcterms:W3CDTF">2018-02-21T06:32:40Z</dcterms:modified>
</cp:coreProperties>
</file>