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H56" i="8" l="1"/>
  <c r="G52" i="8"/>
  <c r="F52" i="8"/>
  <c r="E52" i="8"/>
  <c r="H50" i="8"/>
  <c r="H48" i="8"/>
  <c r="G29" i="8"/>
  <c r="G26" i="8"/>
  <c r="G25" i="8"/>
  <c r="G23" i="8"/>
  <c r="G22" i="8"/>
  <c r="G20" i="8"/>
  <c r="G19" i="8"/>
  <c r="G16" i="8"/>
  <c r="G14" i="8"/>
  <c r="G13" i="8"/>
  <c r="F29" i="8"/>
  <c r="E29" i="8"/>
  <c r="F34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3" i="8"/>
  <c r="E13" i="8"/>
  <c r="E16" i="8"/>
  <c r="F16" i="8"/>
  <c r="F14" i="8"/>
  <c r="E14" i="8"/>
  <c r="E36" i="8"/>
  <c r="F36" i="8"/>
  <c r="H36" i="8"/>
  <c r="D13" i="8"/>
  <c r="D14" i="8"/>
  <c r="F8" i="8"/>
  <c r="F53" i="8"/>
  <c r="E8" i="8"/>
  <c r="E42" i="8"/>
  <c r="E53" i="8"/>
  <c r="G8" i="8"/>
  <c r="G32" i="8"/>
  <c r="G42" i="8"/>
  <c r="G45" i="8"/>
  <c r="G53" i="8"/>
  <c r="H54" i="8"/>
  <c r="F42" i="8"/>
  <c r="H34" i="8"/>
  <c r="H45" i="8"/>
  <c r="H8" i="8"/>
  <c r="H33" i="8"/>
  <c r="H44" i="8"/>
  <c r="H57" i="8"/>
  <c r="H41" i="8"/>
  <c r="H40" i="8"/>
  <c r="H39" i="8"/>
  <c r="H38" i="8"/>
  <c r="H55" i="8"/>
  <c r="H32" i="8"/>
  <c r="G66" i="8"/>
  <c r="H12" i="8"/>
  <c r="H15" i="8"/>
  <c r="H18" i="8"/>
  <c r="H21" i="8"/>
  <c r="H24" i="8"/>
  <c r="H27" i="8"/>
  <c r="C34" i="8"/>
  <c r="C33" i="8"/>
  <c r="C26" i="8"/>
  <c r="C25" i="8"/>
  <c r="C23" i="8"/>
  <c r="C22" i="8"/>
  <c r="C20" i="8"/>
  <c r="C19" i="8"/>
  <c r="C17" i="8"/>
  <c r="C16" i="8"/>
  <c r="D30" i="8"/>
  <c r="H30" i="8"/>
  <c r="D29" i="8"/>
  <c r="H29" i="8"/>
  <c r="H28" i="8"/>
  <c r="D26" i="8"/>
  <c r="H26" i="8"/>
  <c r="D25" i="8"/>
  <c r="H25" i="8"/>
  <c r="D23" i="8"/>
  <c r="H23" i="8"/>
  <c r="D22" i="8"/>
  <c r="H22" i="8"/>
  <c r="D20" i="8"/>
  <c r="H20" i="8"/>
  <c r="D19" i="8"/>
  <c r="H19" i="8"/>
  <c r="D17" i="8"/>
  <c r="H17" i="8"/>
  <c r="D16" i="8"/>
  <c r="H16" i="8"/>
  <c r="H14" i="8"/>
  <c r="H13" i="8"/>
  <c r="F10" i="8"/>
  <c r="E10" i="8"/>
  <c r="D10" i="8"/>
  <c r="H10" i="8"/>
  <c r="F9" i="8"/>
  <c r="E9" i="8"/>
  <c r="H9" i="8"/>
  <c r="G10" i="8"/>
  <c r="G9" i="8"/>
  <c r="C46" i="8"/>
  <c r="C30" i="8"/>
  <c r="C29" i="8"/>
  <c r="C14" i="8"/>
  <c r="C13" i="8"/>
  <c r="C10" i="8"/>
  <c r="C9" i="8"/>
</calcChain>
</file>

<file path=xl/comments1.xml><?xml version="1.0" encoding="utf-8"?>
<comments xmlns="http://schemas.openxmlformats.org/spreadsheetml/2006/main">
  <authors>
    <author>ЭкОтдел</author>
  </authors>
  <commentList>
    <comment ref="E48" authorId="0" shapeId="0">
      <text>
        <r>
          <rPr>
            <b/>
            <sz val="9"/>
            <color indexed="81"/>
            <rFont val="Tahoma"/>
            <family val="2"/>
            <charset val="204"/>
          </rPr>
          <t>ЭкОтдел:</t>
        </r>
        <r>
          <rPr>
            <sz val="9"/>
            <color indexed="81"/>
            <rFont val="Tahoma"/>
            <family val="2"/>
            <charset val="204"/>
          </rPr>
          <t xml:space="preserve">
договор с 01.09.18 г.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  <charset val="204"/>
          </rPr>
          <t>ЭкОтдел:</t>
        </r>
        <r>
          <rPr>
            <sz val="9"/>
            <color indexed="81"/>
            <rFont val="Tahoma"/>
            <family val="2"/>
            <charset val="204"/>
          </rPr>
          <t xml:space="preserve">
договор с 01.04.18 г.</t>
        </r>
      </text>
    </comment>
  </commentList>
</comments>
</file>

<file path=xl/sharedStrings.xml><?xml version="1.0" encoding="utf-8"?>
<sst xmlns="http://schemas.openxmlformats.org/spreadsheetml/2006/main" count="188" uniqueCount="161">
  <si>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</si>
  <si>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</si>
  <si>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</si>
  <si>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</si>
  <si>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</si>
  <si>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</si>
  <si>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</si>
  <si>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</si>
  <si>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</si>
  <si>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</si>
  <si>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</si>
  <si>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</si>
  <si>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</si>
  <si>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</si>
  <si>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</si>
  <si>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</si>
  <si>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</si>
  <si>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</si>
  <si>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</si>
  <si>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</si>
  <si>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</si>
  <si>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</si>
  <si>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</si>
  <si>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</si>
  <si>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</si>
  <si>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</si>
  <si>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</si>
  <si>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</si>
  <si>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</si>
  <si>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</si>
  <si>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</si>
  <si>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</si>
  <si>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</si>
  <si>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</si>
  <si>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</si>
  <si>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</si>
  <si>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</si>
  <si>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</si>
  <si>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</si>
  <si>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</si>
  <si>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</si>
  <si>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</si>
  <si>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</si>
  <si>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</si>
  <si>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</si>
  <si>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</si>
  <si>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</si>
  <si>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</si>
  <si>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</si>
  <si>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</si>
  <si>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</si>
  <si>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</si>
  <si>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</si>
  <si>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</si>
  <si>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</si>
  <si>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</si>
  <si>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</si>
  <si>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</si>
  <si>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</si>
  <si>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</si>
  <si>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</si>
  <si>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</si>
  <si>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</si>
  <si>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</si>
  <si>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</si>
  <si>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</si>
  <si>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</si>
  <si>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</si>
  <si>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</si>
  <si>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</si>
  <si>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</si>
  <si>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</si>
  <si>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</si>
  <si>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</si>
  <si>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</si>
  <si>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</si>
  <si>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</si>
  <si>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</si>
  <si>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</si>
  <si>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</si>
  <si>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</si>
  <si>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</si>
  <si>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</si>
  <si>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</si>
  <si>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</si>
  <si>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</si>
  <si>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</si>
  <si>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</si>
  <si>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</si>
  <si>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</si>
  <si>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</si>
  <si>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</si>
  <si>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</si>
  <si>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</si>
  <si>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</si>
  <si>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</si>
  <si>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</si>
  <si>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Нерчинская, 56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</si>
  <si>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</si>
  <si>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</si>
  <si>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</si>
  <si>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</si>
  <si>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</si>
  <si>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</si>
  <si>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</si>
  <si>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</si>
  <si>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</si>
  <si>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</si>
  <si>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</si>
  <si>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</si>
  <si>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</si>
  <si>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</si>
  <si>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</si>
  <si>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56 по ул. Нерчинская</t>
  </si>
  <si>
    <t>01.10.2007г.</t>
  </si>
  <si>
    <t>ООО " Ярд"</t>
  </si>
  <si>
    <t>2-260-343</t>
  </si>
  <si>
    <t>Часть 4</t>
  </si>
  <si>
    <t>ООО "Комфорт"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</si>
  <si>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</si>
  <si>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</si>
  <si>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</si>
  <si>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</si>
  <si>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</si>
  <si>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</si>
  <si>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</si>
  <si>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</si>
  <si>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</si>
  <si>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</si>
  <si>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сумма, т.р.</t>
  </si>
  <si>
    <t>РесоГарантия</t>
  </si>
  <si>
    <t xml:space="preserve">обязательное страхование лифтов </t>
  </si>
  <si>
    <t>3.Коммунальные услуги, всего:</t>
  </si>
  <si>
    <t xml:space="preserve">в том числе: </t>
  </si>
  <si>
    <t>ХВС на содержание ОИ МКД</t>
  </si>
  <si>
    <t>отведение  сточных вод</t>
  </si>
  <si>
    <t>ГВС на содержание ОИ МКД</t>
  </si>
  <si>
    <t>эл. энергия на содержание ОИ МКД</t>
  </si>
  <si>
    <t>ООО ТСГ</t>
  </si>
  <si>
    <t>62,61 р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</si>
  <si>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</si>
  <si>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</si>
  <si>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</si>
  <si>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</si>
  <si>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</si>
  <si>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Всего: 1220,8 кв.м</t>
  </si>
  <si>
    <t>3. Перечень работ, выполненных по статье " текущий ремонт"  в 2018 году.</t>
  </si>
  <si>
    <t xml:space="preserve">аварийный ремонт кровли </t>
  </si>
  <si>
    <t>35 кв.м</t>
  </si>
  <si>
    <t>ремонт кровли козырька над входом</t>
  </si>
  <si>
    <t>30 кв.м</t>
  </si>
  <si>
    <t>1. Обслуж-е теплосчетчика</t>
  </si>
  <si>
    <t>2. Реклама в лифтах, ООО "Правильный формат"</t>
  </si>
  <si>
    <t>2.1 в т.ч. Услуги по управлению, налоги</t>
  </si>
  <si>
    <t>3.Ростелеком, всего:</t>
  </si>
  <si>
    <t>в т.ч. Услуги по управлению, налоги</t>
  </si>
  <si>
    <t>4. ОктопусНет, всего</t>
  </si>
  <si>
    <t>300 р</t>
  </si>
  <si>
    <t>План по статье "текущий ремонт" на 2019 год</t>
  </si>
  <si>
    <t>Предложение Управляющей компании: по иере накопления средств - ремонт системы электроснабжения, частичный ремонт фасада.</t>
  </si>
  <si>
    <t>ИСХ  №   339/02 от 18.02.2019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</si>
</sst>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0" fillId="0" borderId="0" xfId="0" applyNumberFormat="1"/>
    <xf numFmtId="0" fontId="9" fillId="0" borderId="1" xfId="0" applyFont="1" applyFill="1" applyBorder="1" applyAlignment="1">
      <alignment horizontal="center"/>
    </xf>
    <xf numFmtId="164" fontId="4" fillId="0" borderId="0" xfId="0" applyNumberFormat="1" applyFont="1"/>
    <xf numFmtId="2" fontId="3" fillId="0" borderId="1" xfId="0" applyNumberFormat="1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wrapText="1"/>
    </xf>
    <xf numFmtId="2" fontId="0" fillId="0" borderId="8" xfId="0" applyNumberForma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Border="1" applyAlignment="1"/>
    <xf numFmtId="0" fontId="9" fillId="0" borderId="8" xfId="0" applyFont="1" applyBorder="1" applyAlignment="1"/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164" fontId="6" fillId="0" borderId="2" xfId="0" applyNumberFormat="1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8" xfId="0" applyFill="1" applyBorder="1" applyAlignment="1">
      <alignment horizontal="center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0" fontId="9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140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3" t="s">
        <v>113</v>
      </c>
    </row>
    <row r="4" spans="1:4" ht="14.25" customHeight="1" x14ac:dyDescent="0.25">
      <c r="A4" s="21" t="s">
        <v>160</v>
      </c>
      <c r="C4" s="4"/>
    </row>
    <row r="5" spans="1:4" ht="15" customHeight="1" x14ac:dyDescent="0.25">
      <c r="A5" s="4" t="s">
        <v>8</v>
      </c>
      <c r="C5" s="4"/>
    </row>
    <row r="6" spans="1:4" s="22" customFormat="1" ht="12.75" customHeight="1" x14ac:dyDescent="0.25">
      <c r="A6" s="4" t="s">
        <v>54</v>
      </c>
      <c r="C6" s="20"/>
    </row>
    <row r="7" spans="1:4" s="22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6" t="s">
        <v>51</v>
      </c>
      <c r="D8" s="9"/>
    </row>
    <row r="9" spans="1:4" s="3" customFormat="1" ht="12" customHeight="1" x14ac:dyDescent="0.25">
      <c r="A9" s="12" t="s">
        <v>1</v>
      </c>
      <c r="B9" s="13" t="s">
        <v>11</v>
      </c>
      <c r="C9" s="112" t="s">
        <v>12</v>
      </c>
      <c r="D9" s="113"/>
    </row>
    <row r="10" spans="1:4" s="3" customFormat="1" ht="24" customHeight="1" x14ac:dyDescent="0.25">
      <c r="A10" s="12" t="s">
        <v>2</v>
      </c>
      <c r="B10" s="14" t="s">
        <v>13</v>
      </c>
      <c r="C10" s="114" t="s">
        <v>78</v>
      </c>
      <c r="D10" s="111"/>
    </row>
    <row r="11" spans="1:4" s="3" customFormat="1" ht="15" customHeight="1" x14ac:dyDescent="0.25">
      <c r="A11" s="12" t="s">
        <v>3</v>
      </c>
      <c r="B11" s="13" t="s">
        <v>14</v>
      </c>
      <c r="C11" s="112" t="s">
        <v>15</v>
      </c>
      <c r="D11" s="113"/>
    </row>
    <row r="12" spans="1:4" s="3" customFormat="1" ht="15.75" customHeight="1" x14ac:dyDescent="0.25">
      <c r="A12" s="118">
        <v>5</v>
      </c>
      <c r="B12" s="118" t="s">
        <v>98</v>
      </c>
      <c r="C12" s="56" t="s">
        <v>99</v>
      </c>
      <c r="D12" s="57" t="s">
        <v>100</v>
      </c>
    </row>
    <row r="13" spans="1:4" s="3" customFormat="1" ht="14.25" customHeight="1" x14ac:dyDescent="0.25">
      <c r="A13" s="118"/>
      <c r="B13" s="118"/>
      <c r="C13" s="56" t="s">
        <v>101</v>
      </c>
      <c r="D13" s="57" t="s">
        <v>102</v>
      </c>
    </row>
    <row r="14" spans="1:4" s="3" customFormat="1" x14ac:dyDescent="0.25">
      <c r="A14" s="118"/>
      <c r="B14" s="118"/>
      <c r="C14" s="56" t="s">
        <v>103</v>
      </c>
      <c r="D14" s="57" t="s">
        <v>104</v>
      </c>
    </row>
    <row r="15" spans="1:4" s="3" customFormat="1" ht="16.5" customHeight="1" x14ac:dyDescent="0.25">
      <c r="A15" s="118"/>
      <c r="B15" s="118"/>
      <c r="C15" s="56" t="s">
        <v>105</v>
      </c>
      <c r="D15" s="57" t="s">
        <v>106</v>
      </c>
    </row>
    <row r="16" spans="1:4" s="3" customFormat="1" ht="16.5" customHeight="1" x14ac:dyDescent="0.25">
      <c r="A16" s="118"/>
      <c r="B16" s="118"/>
      <c r="C16" s="56" t="s">
        <v>107</v>
      </c>
      <c r="D16" s="57" t="s">
        <v>108</v>
      </c>
    </row>
    <row r="17" spans="1:4" s="5" customFormat="1" ht="15.75" customHeight="1" x14ac:dyDescent="0.25">
      <c r="A17" s="118"/>
      <c r="B17" s="118"/>
      <c r="C17" s="56" t="s">
        <v>109</v>
      </c>
      <c r="D17" s="57" t="s">
        <v>110</v>
      </c>
    </row>
    <row r="18" spans="1:4" s="5" customFormat="1" ht="15.75" customHeight="1" x14ac:dyDescent="0.25">
      <c r="A18" s="118"/>
      <c r="B18" s="118"/>
      <c r="C18" s="58" t="s">
        <v>111</v>
      </c>
      <c r="D18" s="57" t="s">
        <v>112</v>
      </c>
    </row>
    <row r="19" spans="1:4" ht="21.75" customHeight="1" x14ac:dyDescent="0.25">
      <c r="A19" s="12" t="s">
        <v>4</v>
      </c>
      <c r="B19" s="13" t="s">
        <v>16</v>
      </c>
      <c r="C19" s="119" t="s">
        <v>96</v>
      </c>
      <c r="D19" s="120"/>
    </row>
    <row r="20" spans="1:4" s="5" customFormat="1" ht="16.5" customHeight="1" x14ac:dyDescent="0.25">
      <c r="A20" s="12" t="s">
        <v>5</v>
      </c>
      <c r="B20" s="13" t="s">
        <v>17</v>
      </c>
      <c r="C20" s="121" t="s">
        <v>58</v>
      </c>
      <c r="D20" s="122"/>
    </row>
    <row r="21" spans="1:4" s="5" customFormat="1" ht="15" customHeight="1" x14ac:dyDescent="0.25">
      <c r="A21" s="12" t="s">
        <v>6</v>
      </c>
      <c r="B21" s="13" t="s">
        <v>18</v>
      </c>
      <c r="C21" s="114" t="s">
        <v>19</v>
      </c>
      <c r="D21" s="123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20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21</v>
      </c>
      <c r="C25" s="7" t="s">
        <v>22</v>
      </c>
      <c r="D25" s="55" t="s">
        <v>23</v>
      </c>
    </row>
    <row r="26" spans="1:4" ht="30" customHeight="1" x14ac:dyDescent="0.25">
      <c r="A26" s="115" t="s">
        <v>26</v>
      </c>
      <c r="B26" s="116"/>
      <c r="C26" s="116"/>
      <c r="D26" s="117"/>
    </row>
    <row r="27" spans="1:4" ht="12" customHeight="1" x14ac:dyDescent="0.25">
      <c r="A27" s="52"/>
      <c r="B27" s="53"/>
      <c r="C27" s="53"/>
      <c r="D27" s="54"/>
    </row>
    <row r="28" spans="1:4" x14ac:dyDescent="0.25">
      <c r="A28" s="7">
        <v>1</v>
      </c>
      <c r="B28" s="6" t="s">
        <v>115</v>
      </c>
      <c r="C28" s="6" t="s">
        <v>24</v>
      </c>
      <c r="D28" s="6" t="s">
        <v>25</v>
      </c>
    </row>
    <row r="29" spans="1:4" ht="14.25" customHeight="1" x14ac:dyDescent="0.25">
      <c r="A29" s="19" t="s">
        <v>27</v>
      </c>
      <c r="B29" s="18"/>
      <c r="C29" s="18"/>
      <c r="D29" s="18"/>
    </row>
    <row r="30" spans="1:4" ht="13.5" customHeight="1" x14ac:dyDescent="0.25">
      <c r="A30" s="7">
        <v>1</v>
      </c>
      <c r="B30" s="6" t="s">
        <v>118</v>
      </c>
      <c r="C30" s="6" t="s">
        <v>24</v>
      </c>
      <c r="D30" s="10" t="s">
        <v>116</v>
      </c>
    </row>
    <row r="31" spans="1:4" x14ac:dyDescent="0.25">
      <c r="A31" s="19" t="s">
        <v>43</v>
      </c>
      <c r="B31" s="18"/>
      <c r="C31" s="18"/>
      <c r="D31" s="18"/>
    </row>
    <row r="32" spans="1:4" x14ac:dyDescent="0.25">
      <c r="A32" s="19" t="s">
        <v>44</v>
      </c>
      <c r="B32" s="18"/>
      <c r="C32" s="18"/>
      <c r="D32" s="18"/>
    </row>
    <row r="33" spans="1:4" x14ac:dyDescent="0.25">
      <c r="A33" s="7">
        <v>1</v>
      </c>
      <c r="B33" s="6" t="s">
        <v>28</v>
      </c>
      <c r="C33" s="6" t="s">
        <v>119</v>
      </c>
      <c r="D33" s="10" t="s">
        <v>29</v>
      </c>
    </row>
    <row r="34" spans="1:4" x14ac:dyDescent="0.25">
      <c r="A34" s="19" t="s">
        <v>30</v>
      </c>
      <c r="B34" s="18"/>
      <c r="C34" s="18"/>
      <c r="D34" s="18"/>
    </row>
    <row r="35" spans="1:4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5" customHeight="1" x14ac:dyDescent="0.25">
      <c r="A36" s="19" t="s">
        <v>33</v>
      </c>
      <c r="B36" s="18"/>
      <c r="C36" s="18"/>
      <c r="D36" s="18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ht="8.25" customHeight="1" x14ac:dyDescent="0.25">
      <c r="A38" s="27"/>
      <c r="B38" s="11"/>
      <c r="C38" s="11"/>
      <c r="D38" s="11"/>
    </row>
    <row r="39" spans="1:4" x14ac:dyDescent="0.25">
      <c r="A39" s="4" t="s">
        <v>52</v>
      </c>
      <c r="B39" s="18"/>
      <c r="C39" s="18"/>
      <c r="D39" s="18"/>
    </row>
    <row r="40" spans="1:4" ht="15" customHeight="1" x14ac:dyDescent="0.25">
      <c r="A40" s="7">
        <v>1</v>
      </c>
      <c r="B40" s="6" t="s">
        <v>35</v>
      </c>
      <c r="C40" s="110">
        <v>1976</v>
      </c>
      <c r="D40" s="109"/>
    </row>
    <row r="41" spans="1:4" x14ac:dyDescent="0.25">
      <c r="A41" s="7">
        <v>2</v>
      </c>
      <c r="B41" s="6" t="s">
        <v>37</v>
      </c>
      <c r="C41" s="110">
        <v>12</v>
      </c>
      <c r="D41" s="109"/>
    </row>
    <row r="42" spans="1:4" x14ac:dyDescent="0.25">
      <c r="A42" s="7">
        <v>3</v>
      </c>
      <c r="B42" s="6" t="s">
        <v>38</v>
      </c>
      <c r="C42" s="110">
        <v>1</v>
      </c>
      <c r="D42" s="109"/>
    </row>
    <row r="43" spans="1:4" ht="15" customHeight="1" x14ac:dyDescent="0.25">
      <c r="A43" s="7">
        <v>4</v>
      </c>
      <c r="B43" s="6" t="s">
        <v>36</v>
      </c>
      <c r="C43" s="110">
        <v>2</v>
      </c>
      <c r="D43" s="109"/>
    </row>
    <row r="44" spans="1:4" x14ac:dyDescent="0.25">
      <c r="A44" s="7">
        <v>5</v>
      </c>
      <c r="B44" s="6" t="s">
        <v>39</v>
      </c>
      <c r="C44" s="110">
        <v>1</v>
      </c>
      <c r="D44" s="109"/>
    </row>
    <row r="45" spans="1:4" x14ac:dyDescent="0.25">
      <c r="A45" s="7">
        <v>6</v>
      </c>
      <c r="B45" s="6" t="s">
        <v>40</v>
      </c>
      <c r="C45" s="110">
        <v>3702</v>
      </c>
      <c r="D45" s="109"/>
    </row>
    <row r="46" spans="1:4" ht="15" customHeight="1" x14ac:dyDescent="0.25">
      <c r="A46" s="7">
        <v>7</v>
      </c>
      <c r="B46" s="6" t="s">
        <v>41</v>
      </c>
      <c r="C46" s="110" t="s">
        <v>85</v>
      </c>
      <c r="D46" s="109"/>
    </row>
    <row r="47" spans="1:4" x14ac:dyDescent="0.25">
      <c r="A47" s="7">
        <v>8</v>
      </c>
      <c r="B47" s="6" t="s">
        <v>42</v>
      </c>
      <c r="C47" s="110" t="s">
        <v>145</v>
      </c>
      <c r="D47" s="109"/>
    </row>
    <row r="48" spans="1:4" x14ac:dyDescent="0.25">
      <c r="A48" s="7">
        <v>9</v>
      </c>
      <c r="B48" s="6" t="s">
        <v>120</v>
      </c>
      <c r="C48" s="110">
        <v>164</v>
      </c>
      <c r="D48" s="111"/>
    </row>
    <row r="49" spans="1:4" x14ac:dyDescent="0.25">
      <c r="A49" s="7">
        <v>10</v>
      </c>
      <c r="B49" s="6" t="s">
        <v>77</v>
      </c>
      <c r="C49" s="108" t="s">
        <v>114</v>
      </c>
      <c r="D49" s="109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9"/>
  <sheetViews>
    <sheetView topLeftCell="A14" workbookViewId="0">
      <selection activeCell="A80" sqref="A80"/>
    </sheetView>
  </sheetViews>
  <sheetFormatPr defaultRowHeight="15" x14ac:dyDescent="0.25"/>
  <cols>
    <col min="1" max="1" width="15.85546875" customWidth="1"/>
    <col min="2" max="2" width="13.42578125" style="29" customWidth="1"/>
    <col min="3" max="3" width="8.5703125" style="44" customWidth="1"/>
    <col min="4" max="4" width="8.28515625" customWidth="1"/>
    <col min="5" max="5" width="9" customWidth="1"/>
    <col min="6" max="6" width="9.7109375" customWidth="1"/>
    <col min="7" max="7" width="9.140625" customWidth="1"/>
    <col min="8" max="8" width="11.42578125" customWidth="1"/>
  </cols>
  <sheetData>
    <row r="1" spans="1:10" x14ac:dyDescent="0.25">
      <c r="A1" s="4" t="s">
        <v>124</v>
      </c>
      <c r="B1"/>
      <c r="C1" s="35"/>
      <c r="D1" s="35"/>
    </row>
    <row r="2" spans="1:10" ht="13.5" customHeight="1" x14ac:dyDescent="0.25">
      <c r="A2" s="4" t="s">
        <v>141</v>
      </c>
      <c r="B2"/>
      <c r="C2" s="35"/>
      <c r="D2" s="35"/>
    </row>
    <row r="3" spans="1:10" ht="56.25" customHeight="1" x14ac:dyDescent="0.25">
      <c r="A3" s="124" t="s">
        <v>65</v>
      </c>
      <c r="B3" s="125"/>
      <c r="C3" s="89" t="s">
        <v>66</v>
      </c>
      <c r="D3" s="28" t="s">
        <v>67</v>
      </c>
      <c r="E3" s="28" t="s">
        <v>68</v>
      </c>
      <c r="F3" s="28" t="s">
        <v>69</v>
      </c>
      <c r="G3" s="36" t="s">
        <v>70</v>
      </c>
      <c r="H3" s="28" t="s">
        <v>71</v>
      </c>
    </row>
    <row r="4" spans="1:10" ht="23.25" customHeight="1" x14ac:dyDescent="0.25">
      <c r="A4" s="133" t="s">
        <v>142</v>
      </c>
      <c r="B4" s="134"/>
      <c r="C4" s="89"/>
      <c r="D4" s="28">
        <v>-284.24</v>
      </c>
      <c r="E4" s="28"/>
      <c r="F4" s="28"/>
      <c r="G4" s="36"/>
      <c r="H4" s="28"/>
    </row>
    <row r="5" spans="1:10" ht="16.5" customHeight="1" x14ac:dyDescent="0.25">
      <c r="A5" s="77" t="s">
        <v>125</v>
      </c>
      <c r="B5" s="78"/>
      <c r="C5" s="89"/>
      <c r="D5" s="28">
        <v>14.5</v>
      </c>
      <c r="E5" s="28"/>
      <c r="F5" s="28"/>
      <c r="G5" s="36"/>
      <c r="H5" s="28"/>
    </row>
    <row r="6" spans="1:10" ht="16.5" customHeight="1" x14ac:dyDescent="0.25">
      <c r="A6" s="77" t="s">
        <v>126</v>
      </c>
      <c r="B6" s="78"/>
      <c r="C6" s="89"/>
      <c r="D6" s="28">
        <v>-298.74</v>
      </c>
      <c r="E6" s="28"/>
      <c r="F6" s="28"/>
      <c r="G6" s="36"/>
      <c r="H6" s="28"/>
    </row>
    <row r="7" spans="1:10" ht="14.25" customHeight="1" x14ac:dyDescent="0.25">
      <c r="A7" s="128" t="s">
        <v>143</v>
      </c>
      <c r="B7" s="127"/>
      <c r="C7" s="127"/>
      <c r="D7" s="127"/>
      <c r="E7" s="127"/>
      <c r="F7" s="127"/>
      <c r="G7" s="127"/>
      <c r="H7" s="111"/>
    </row>
    <row r="8" spans="1:10" s="4" customFormat="1" ht="17.25" customHeight="1" x14ac:dyDescent="0.25">
      <c r="A8" s="124" t="s">
        <v>72</v>
      </c>
      <c r="B8" s="125"/>
      <c r="C8" s="41">
        <v>21.13</v>
      </c>
      <c r="D8" s="70">
        <v>-110.53</v>
      </c>
      <c r="E8" s="41">
        <f>E12+E15+E18+E21+E24+E27</f>
        <v>920.38999999999987</v>
      </c>
      <c r="F8" s="41">
        <f>F12+F15+F18+F21+F24+F27</f>
        <v>941.70999999999981</v>
      </c>
      <c r="G8" s="41">
        <f>F8</f>
        <v>941.70999999999981</v>
      </c>
      <c r="H8" s="64">
        <f>F8-E8+D8</f>
        <v>-89.210000000000065</v>
      </c>
      <c r="J8" s="71"/>
    </row>
    <row r="9" spans="1:10" x14ac:dyDescent="0.25">
      <c r="A9" s="37" t="s">
        <v>73</v>
      </c>
      <c r="B9" s="38"/>
      <c r="C9" s="42">
        <f>C8-C10</f>
        <v>19.016999999999999</v>
      </c>
      <c r="D9" s="62">
        <v>-99.48</v>
      </c>
      <c r="E9" s="42">
        <f>E8-E10</f>
        <v>828.35099999999989</v>
      </c>
      <c r="F9" s="42">
        <f>F8-F10</f>
        <v>847.53899999999976</v>
      </c>
      <c r="G9" s="42">
        <f>G8-G10</f>
        <v>847.53899999999976</v>
      </c>
      <c r="H9" s="62">
        <f t="shared" ref="H9:H10" si="0">F9-E9+D9</f>
        <v>-80.292000000000129</v>
      </c>
      <c r="J9" s="69"/>
    </row>
    <row r="10" spans="1:10" x14ac:dyDescent="0.25">
      <c r="A10" s="126" t="s">
        <v>74</v>
      </c>
      <c r="B10" s="127"/>
      <c r="C10" s="42">
        <f>C8*10%</f>
        <v>2.113</v>
      </c>
      <c r="D10" s="62">
        <f>D8*10%</f>
        <v>-11.053000000000001</v>
      </c>
      <c r="E10" s="42">
        <f>E8*10%</f>
        <v>92.038999999999987</v>
      </c>
      <c r="F10" s="42">
        <f>F8*10%</f>
        <v>94.170999999999992</v>
      </c>
      <c r="G10" s="42">
        <f>G8*10%</f>
        <v>94.170999999999992</v>
      </c>
      <c r="H10" s="62">
        <f t="shared" si="0"/>
        <v>-8.9209999999999958</v>
      </c>
      <c r="J10" s="69"/>
    </row>
    <row r="11" spans="1:10" ht="12.75" customHeight="1" x14ac:dyDescent="0.25">
      <c r="A11" s="128" t="s">
        <v>75</v>
      </c>
      <c r="B11" s="129"/>
      <c r="C11" s="129"/>
      <c r="D11" s="129"/>
      <c r="E11" s="129"/>
      <c r="F11" s="129"/>
      <c r="G11" s="129"/>
      <c r="H11" s="130"/>
    </row>
    <row r="12" spans="1:10" x14ac:dyDescent="0.25">
      <c r="A12" s="131" t="s">
        <v>55</v>
      </c>
      <c r="B12" s="132"/>
      <c r="C12" s="41">
        <v>5.65</v>
      </c>
      <c r="D12" s="72">
        <v>-68.02</v>
      </c>
      <c r="E12" s="72">
        <v>251.07</v>
      </c>
      <c r="F12" s="72">
        <v>251.48</v>
      </c>
      <c r="G12" s="72">
        <v>251.48</v>
      </c>
      <c r="H12" s="62">
        <f>F12-E12+D12</f>
        <v>-67.61</v>
      </c>
    </row>
    <row r="13" spans="1:10" x14ac:dyDescent="0.25">
      <c r="A13" s="37" t="s">
        <v>73</v>
      </c>
      <c r="B13" s="38"/>
      <c r="C13" s="42">
        <f>C12-C14</f>
        <v>5.085</v>
      </c>
      <c r="D13" s="62">
        <f>D12-D14</f>
        <v>-61.217999999999996</v>
      </c>
      <c r="E13" s="62">
        <f>E12-E14</f>
        <v>225.96299999999999</v>
      </c>
      <c r="F13" s="62">
        <f>F12-F14</f>
        <v>226.33199999999999</v>
      </c>
      <c r="G13" s="62">
        <f>G12-G14</f>
        <v>226.33199999999999</v>
      </c>
      <c r="H13" s="62">
        <f t="shared" ref="H13:H30" si="1">F13-E13+D13</f>
        <v>-60.848999999999997</v>
      </c>
    </row>
    <row r="14" spans="1:10" x14ac:dyDescent="0.25">
      <c r="A14" s="126" t="s">
        <v>74</v>
      </c>
      <c r="B14" s="127"/>
      <c r="C14" s="42">
        <f>C12*10%</f>
        <v>0.56500000000000006</v>
      </c>
      <c r="D14" s="62">
        <f>D12*10%</f>
        <v>-6.8019999999999996</v>
      </c>
      <c r="E14" s="62">
        <f>E12*10%</f>
        <v>25.106999999999999</v>
      </c>
      <c r="F14" s="62">
        <f t="shared" ref="F14:G14" si="2">F12*10%</f>
        <v>25.148</v>
      </c>
      <c r="G14" s="62">
        <f t="shared" si="2"/>
        <v>25.148</v>
      </c>
      <c r="H14" s="62">
        <f t="shared" si="1"/>
        <v>-6.7609999999999992</v>
      </c>
    </row>
    <row r="15" spans="1:10" ht="23.25" customHeight="1" x14ac:dyDescent="0.25">
      <c r="A15" s="131" t="s">
        <v>45</v>
      </c>
      <c r="B15" s="132"/>
      <c r="C15" s="41">
        <v>3.45</v>
      </c>
      <c r="D15" s="72">
        <v>-7.91</v>
      </c>
      <c r="E15" s="72">
        <v>153.31</v>
      </c>
      <c r="F15" s="72">
        <v>153.56</v>
      </c>
      <c r="G15" s="72">
        <v>153.56</v>
      </c>
      <c r="H15" s="62">
        <f t="shared" si="1"/>
        <v>-7.66</v>
      </c>
    </row>
    <row r="16" spans="1:10" x14ac:dyDescent="0.25">
      <c r="A16" s="37" t="s">
        <v>73</v>
      </c>
      <c r="B16" s="38"/>
      <c r="C16" s="42">
        <f>C15-C17</f>
        <v>3.105</v>
      </c>
      <c r="D16" s="62">
        <f>D15-D17</f>
        <v>-7.1189999999999998</v>
      </c>
      <c r="E16" s="42">
        <f>E15-E17</f>
        <v>138.02000000000001</v>
      </c>
      <c r="F16" s="42">
        <f>F15-F17</f>
        <v>137.99</v>
      </c>
      <c r="G16" s="42">
        <f>G15-G17</f>
        <v>137.99</v>
      </c>
      <c r="H16" s="62">
        <f t="shared" si="1"/>
        <v>-7.1490000000000009</v>
      </c>
    </row>
    <row r="17" spans="1:9" ht="15" customHeight="1" x14ac:dyDescent="0.25">
      <c r="A17" s="126" t="s">
        <v>74</v>
      </c>
      <c r="B17" s="127"/>
      <c r="C17" s="42">
        <f>C15*10%</f>
        <v>0.34500000000000003</v>
      </c>
      <c r="D17" s="62">
        <f>D15*10%</f>
        <v>-0.79100000000000004</v>
      </c>
      <c r="E17" s="62">
        <v>15.29</v>
      </c>
      <c r="F17" s="62">
        <v>15.57</v>
      </c>
      <c r="G17" s="62">
        <v>15.57</v>
      </c>
      <c r="H17" s="62">
        <f t="shared" si="1"/>
        <v>-0.5109999999999989</v>
      </c>
    </row>
    <row r="18" spans="1:9" ht="13.5" customHeight="1" x14ac:dyDescent="0.25">
      <c r="A18" s="131" t="s">
        <v>56</v>
      </c>
      <c r="B18" s="132"/>
      <c r="C18" s="40">
        <v>2.37</v>
      </c>
      <c r="D18" s="72">
        <v>-5.47</v>
      </c>
      <c r="E18" s="72">
        <v>105.32</v>
      </c>
      <c r="F18" s="72">
        <v>105.49</v>
      </c>
      <c r="G18" s="72">
        <v>105.49</v>
      </c>
      <c r="H18" s="62">
        <f t="shared" si="1"/>
        <v>-5.299999999999998</v>
      </c>
    </row>
    <row r="19" spans="1:9" ht="15.75" customHeight="1" x14ac:dyDescent="0.25">
      <c r="A19" s="37" t="s">
        <v>73</v>
      </c>
      <c r="B19" s="38"/>
      <c r="C19" s="42">
        <f>C18-C20</f>
        <v>2.133</v>
      </c>
      <c r="D19" s="62">
        <f>D18-D20</f>
        <v>-4.923</v>
      </c>
      <c r="E19" s="62">
        <f>E18-E20</f>
        <v>94.787999999999997</v>
      </c>
      <c r="F19" s="62">
        <f>F18-F20</f>
        <v>94.941000000000003</v>
      </c>
      <c r="G19" s="62">
        <f>G18-G20</f>
        <v>94.941000000000003</v>
      </c>
      <c r="H19" s="62">
        <f t="shared" si="1"/>
        <v>-4.7699999999999942</v>
      </c>
    </row>
    <row r="20" spans="1:9" ht="14.25" customHeight="1" x14ac:dyDescent="0.25">
      <c r="A20" s="126" t="s">
        <v>74</v>
      </c>
      <c r="B20" s="127"/>
      <c r="C20" s="42">
        <f>C18*10%</f>
        <v>0.23700000000000002</v>
      </c>
      <c r="D20" s="62">
        <f>D18*10%</f>
        <v>-0.54700000000000004</v>
      </c>
      <c r="E20" s="62">
        <f>E18*10%</f>
        <v>10.532</v>
      </c>
      <c r="F20" s="62">
        <f t="shared" ref="F20:G20" si="3">F18*10%</f>
        <v>10.548999999999999</v>
      </c>
      <c r="G20" s="62">
        <f t="shared" si="3"/>
        <v>10.548999999999999</v>
      </c>
      <c r="H20" s="62">
        <f t="shared" si="1"/>
        <v>-0.53000000000000058</v>
      </c>
    </row>
    <row r="21" spans="1:9" x14ac:dyDescent="0.25">
      <c r="A21" s="131" t="s">
        <v>57</v>
      </c>
      <c r="B21" s="132"/>
      <c r="C21" s="43">
        <v>1.1100000000000001</v>
      </c>
      <c r="D21" s="62">
        <v>-12.29</v>
      </c>
      <c r="E21" s="62">
        <v>49.33</v>
      </c>
      <c r="F21" s="62">
        <v>49.41</v>
      </c>
      <c r="G21" s="62">
        <v>49.41</v>
      </c>
      <c r="H21" s="62">
        <f t="shared" si="1"/>
        <v>-12.21</v>
      </c>
    </row>
    <row r="22" spans="1:9" ht="14.25" customHeight="1" x14ac:dyDescent="0.25">
      <c r="A22" s="37" t="s">
        <v>73</v>
      </c>
      <c r="B22" s="38"/>
      <c r="C22" s="42">
        <f>C21-C23</f>
        <v>0.99900000000000011</v>
      </c>
      <c r="D22" s="62">
        <f>D21-D23</f>
        <v>-11.061</v>
      </c>
      <c r="E22" s="62">
        <f>E21-E23</f>
        <v>44.396999999999998</v>
      </c>
      <c r="F22" s="62">
        <f>F21-F23</f>
        <v>44.468999999999994</v>
      </c>
      <c r="G22" s="62">
        <f>G21-G23</f>
        <v>44.468999999999994</v>
      </c>
      <c r="H22" s="62">
        <f t="shared" si="1"/>
        <v>-10.989000000000004</v>
      </c>
    </row>
    <row r="23" spans="1:9" ht="14.25" customHeight="1" x14ac:dyDescent="0.25">
      <c r="A23" s="126" t="s">
        <v>74</v>
      </c>
      <c r="B23" s="127"/>
      <c r="C23" s="42">
        <f>C21*10%</f>
        <v>0.11100000000000002</v>
      </c>
      <c r="D23" s="62">
        <f>D21*10%</f>
        <v>-1.2290000000000001</v>
      </c>
      <c r="E23" s="62">
        <f>E21*10%</f>
        <v>4.9329999999999998</v>
      </c>
      <c r="F23" s="62">
        <f t="shared" ref="F23:G23" si="4">F21*10%</f>
        <v>4.9409999999999998</v>
      </c>
      <c r="G23" s="62">
        <f t="shared" si="4"/>
        <v>4.9409999999999998</v>
      </c>
      <c r="H23" s="62">
        <f t="shared" si="1"/>
        <v>-1.2210000000000001</v>
      </c>
    </row>
    <row r="24" spans="1:9" ht="14.25" customHeight="1" x14ac:dyDescent="0.25">
      <c r="A24" s="10" t="s">
        <v>46</v>
      </c>
      <c r="B24" s="39"/>
      <c r="C24" s="43">
        <v>4.3600000000000003</v>
      </c>
      <c r="D24" s="62">
        <v>-7.98</v>
      </c>
      <c r="E24" s="62">
        <v>192.41</v>
      </c>
      <c r="F24" s="62">
        <v>211.95</v>
      </c>
      <c r="G24" s="62">
        <v>211.95</v>
      </c>
      <c r="H24" s="62">
        <f t="shared" si="1"/>
        <v>11.559999999999992</v>
      </c>
    </row>
    <row r="25" spans="1:9" ht="17.25" customHeight="1" x14ac:dyDescent="0.25">
      <c r="A25" s="37" t="s">
        <v>73</v>
      </c>
      <c r="B25" s="38"/>
      <c r="C25" s="42">
        <f>C24-C26</f>
        <v>3.9240000000000004</v>
      </c>
      <c r="D25" s="62">
        <f>D24-D26</f>
        <v>-7.1820000000000004</v>
      </c>
      <c r="E25" s="62">
        <f>E24-E26</f>
        <v>173.16899999999998</v>
      </c>
      <c r="F25" s="62">
        <f>F24-F26</f>
        <v>190.755</v>
      </c>
      <c r="G25" s="62">
        <f>G24-G26</f>
        <v>190.755</v>
      </c>
      <c r="H25" s="62">
        <f t="shared" si="1"/>
        <v>10.404000000000012</v>
      </c>
    </row>
    <row r="26" spans="1:9" x14ac:dyDescent="0.25">
      <c r="A26" s="126" t="s">
        <v>74</v>
      </c>
      <c r="B26" s="127"/>
      <c r="C26" s="42">
        <f>C24*10%</f>
        <v>0.43600000000000005</v>
      </c>
      <c r="D26" s="62">
        <f>D24*10%</f>
        <v>-0.79800000000000004</v>
      </c>
      <c r="E26" s="62">
        <f>E24*10%</f>
        <v>19.241</v>
      </c>
      <c r="F26" s="62">
        <f t="shared" ref="F26:G26" si="5">F24*10%</f>
        <v>21.195</v>
      </c>
      <c r="G26" s="62">
        <f t="shared" si="5"/>
        <v>21.195</v>
      </c>
      <c r="H26" s="62">
        <f t="shared" si="1"/>
        <v>1.1560000000000006</v>
      </c>
    </row>
    <row r="27" spans="1:9" ht="14.25" customHeight="1" x14ac:dyDescent="0.25">
      <c r="A27" s="137" t="s">
        <v>47</v>
      </c>
      <c r="B27" s="138"/>
      <c r="C27" s="141">
        <v>4.1900000000000004</v>
      </c>
      <c r="D27" s="135">
        <v>-8.86</v>
      </c>
      <c r="E27" s="135">
        <v>168.95</v>
      </c>
      <c r="F27" s="135">
        <v>169.82</v>
      </c>
      <c r="G27" s="135">
        <v>169.82</v>
      </c>
      <c r="H27" s="62">
        <f t="shared" si="1"/>
        <v>-7.9899999999999949</v>
      </c>
    </row>
    <row r="28" spans="1:9" ht="0.75" hidden="1" customHeight="1" x14ac:dyDescent="0.25">
      <c r="A28" s="139"/>
      <c r="B28" s="140"/>
      <c r="C28" s="142"/>
      <c r="D28" s="136"/>
      <c r="E28" s="136"/>
      <c r="F28" s="136"/>
      <c r="G28" s="136"/>
      <c r="H28" s="62">
        <f t="shared" si="1"/>
        <v>0</v>
      </c>
    </row>
    <row r="29" spans="1:9" x14ac:dyDescent="0.25">
      <c r="A29" s="37" t="s">
        <v>73</v>
      </c>
      <c r="B29" s="38"/>
      <c r="C29" s="42">
        <f>C27-C30</f>
        <v>3.7710000000000004</v>
      </c>
      <c r="D29" s="62">
        <f>D27-D30</f>
        <v>-7.9739999999999993</v>
      </c>
      <c r="E29" s="62">
        <f>E27-E30</f>
        <v>152.04999999999998</v>
      </c>
      <c r="F29" s="62">
        <f>F27-F30</f>
        <v>152.84</v>
      </c>
      <c r="G29" s="62">
        <f>G27-G30</f>
        <v>152.84</v>
      </c>
      <c r="H29" s="62">
        <f t="shared" si="1"/>
        <v>-7.1839999999999788</v>
      </c>
    </row>
    <row r="30" spans="1:9" x14ac:dyDescent="0.25">
      <c r="A30" s="126" t="s">
        <v>74</v>
      </c>
      <c r="B30" s="127"/>
      <c r="C30" s="42">
        <f>C27*10%</f>
        <v>0.41900000000000004</v>
      </c>
      <c r="D30" s="62">
        <f>D27*10%</f>
        <v>-0.88600000000000001</v>
      </c>
      <c r="E30" s="62">
        <v>16.899999999999999</v>
      </c>
      <c r="F30" s="62">
        <v>16.98</v>
      </c>
      <c r="G30" s="62">
        <v>16.98</v>
      </c>
      <c r="H30" s="62">
        <f t="shared" si="1"/>
        <v>-0.80599999999999816</v>
      </c>
    </row>
    <row r="31" spans="1:9" s="3" customFormat="1" ht="9.75" customHeight="1" x14ac:dyDescent="0.25">
      <c r="A31" s="76"/>
      <c r="B31" s="80"/>
      <c r="C31" s="81"/>
      <c r="D31" s="82"/>
      <c r="E31" s="81"/>
      <c r="F31" s="81"/>
      <c r="G31" s="83"/>
      <c r="H31" s="72"/>
    </row>
    <row r="32" spans="1:9" ht="15.75" customHeight="1" x14ac:dyDescent="0.25">
      <c r="A32" s="124" t="s">
        <v>48</v>
      </c>
      <c r="B32" s="130"/>
      <c r="C32" s="43">
        <v>7.8</v>
      </c>
      <c r="D32" s="59">
        <v>-175.07</v>
      </c>
      <c r="E32" s="43">
        <v>342.96</v>
      </c>
      <c r="F32" s="43">
        <v>343.22</v>
      </c>
      <c r="G32" s="63">
        <f>G33+G34</f>
        <v>110.46000000000001</v>
      </c>
      <c r="H32" s="64">
        <f>F32-E32-G32+D32+F32</f>
        <v>57.950000000000045</v>
      </c>
      <c r="I32" s="69"/>
    </row>
    <row r="33" spans="1:8" ht="15.75" customHeight="1" x14ac:dyDescent="0.25">
      <c r="A33" s="37" t="s">
        <v>76</v>
      </c>
      <c r="B33" s="38"/>
      <c r="C33" s="42">
        <f>C32-C34</f>
        <v>7.02</v>
      </c>
      <c r="D33" s="7">
        <v>-176.58</v>
      </c>
      <c r="E33" s="62">
        <f>E32-E34</f>
        <v>308.66399999999999</v>
      </c>
      <c r="F33" s="62">
        <f>F32-F34</f>
        <v>308.89800000000002</v>
      </c>
      <c r="G33" s="61">
        <v>76.14</v>
      </c>
      <c r="H33" s="64">
        <f t="shared" ref="H33:H34" si="6">F33-E33-G33+D33+F33</f>
        <v>56.412000000000035</v>
      </c>
    </row>
    <row r="34" spans="1:8" ht="14.25" customHeight="1" x14ac:dyDescent="0.25">
      <c r="A34" s="126" t="s">
        <v>74</v>
      </c>
      <c r="B34" s="127"/>
      <c r="C34" s="42">
        <f>C32*10%</f>
        <v>0.78</v>
      </c>
      <c r="D34" s="7">
        <v>1.5</v>
      </c>
      <c r="E34" s="62">
        <f>E32*10%</f>
        <v>34.295999999999999</v>
      </c>
      <c r="F34" s="62">
        <f t="shared" ref="F34" si="7">F32*10%</f>
        <v>34.322000000000003</v>
      </c>
      <c r="G34" s="42">
        <v>34.32</v>
      </c>
      <c r="H34" s="64">
        <f t="shared" si="6"/>
        <v>1.5280000000000058</v>
      </c>
    </row>
    <row r="35" spans="1:8" ht="14.25" customHeight="1" x14ac:dyDescent="0.25">
      <c r="A35" s="101"/>
      <c r="B35" s="102"/>
      <c r="C35" s="42"/>
      <c r="D35" s="7"/>
      <c r="E35" s="42"/>
      <c r="F35" s="42"/>
      <c r="G35" s="103"/>
      <c r="H35" s="64"/>
    </row>
    <row r="36" spans="1:8" ht="14.25" customHeight="1" x14ac:dyDescent="0.25">
      <c r="A36" s="145" t="s">
        <v>132</v>
      </c>
      <c r="B36" s="146"/>
      <c r="C36" s="42"/>
      <c r="D36" s="59">
        <v>-8.02</v>
      </c>
      <c r="E36" s="43">
        <f>E38+E39+E40+E41</f>
        <v>145.53</v>
      </c>
      <c r="F36" s="43">
        <f>F38+F39+F40+F41</f>
        <v>145.29000000000002</v>
      </c>
      <c r="G36" s="63">
        <v>145.29</v>
      </c>
      <c r="H36" s="64">
        <f>F36-E36-G36+D36+F36</f>
        <v>-8.2599999999999625</v>
      </c>
    </row>
    <row r="37" spans="1:8" ht="14.25" customHeight="1" x14ac:dyDescent="0.25">
      <c r="A37" s="37" t="s">
        <v>133</v>
      </c>
      <c r="B37" s="94"/>
      <c r="C37" s="42"/>
      <c r="D37" s="7"/>
      <c r="E37" s="42"/>
      <c r="F37" s="42"/>
      <c r="G37" s="93"/>
      <c r="H37" s="64"/>
    </row>
    <row r="38" spans="1:8" ht="14.25" customHeight="1" x14ac:dyDescent="0.25">
      <c r="A38" s="147" t="s">
        <v>134</v>
      </c>
      <c r="B38" s="148"/>
      <c r="C38" s="42"/>
      <c r="D38" s="7">
        <v>-0.3</v>
      </c>
      <c r="E38" s="42">
        <v>5.4</v>
      </c>
      <c r="F38" s="42">
        <v>5.4</v>
      </c>
      <c r="G38" s="42">
        <v>5.4</v>
      </c>
      <c r="H38" s="64">
        <f t="shared" ref="H38:H41" si="8">F38-E38</f>
        <v>0</v>
      </c>
    </row>
    <row r="39" spans="1:8" ht="14.25" customHeight="1" x14ac:dyDescent="0.25">
      <c r="A39" s="147" t="s">
        <v>136</v>
      </c>
      <c r="B39" s="148"/>
      <c r="C39" s="42"/>
      <c r="D39" s="7">
        <v>-1.46</v>
      </c>
      <c r="E39" s="42">
        <v>28.15</v>
      </c>
      <c r="F39" s="42">
        <v>27.98</v>
      </c>
      <c r="G39" s="42">
        <v>27.98</v>
      </c>
      <c r="H39" s="64">
        <f t="shared" si="8"/>
        <v>-0.16999999999999815</v>
      </c>
    </row>
    <row r="40" spans="1:8" ht="14.25" customHeight="1" x14ac:dyDescent="0.25">
      <c r="A40" s="147" t="s">
        <v>137</v>
      </c>
      <c r="B40" s="148"/>
      <c r="C40" s="42"/>
      <c r="D40" s="7">
        <v>-6.03</v>
      </c>
      <c r="E40" s="42">
        <v>106.81</v>
      </c>
      <c r="F40" s="42">
        <v>106.8</v>
      </c>
      <c r="G40" s="42">
        <v>106.8</v>
      </c>
      <c r="H40" s="64">
        <f t="shared" si="8"/>
        <v>-1.0000000000005116E-2</v>
      </c>
    </row>
    <row r="41" spans="1:8" ht="14.25" customHeight="1" x14ac:dyDescent="0.25">
      <c r="A41" s="147" t="s">
        <v>135</v>
      </c>
      <c r="B41" s="148"/>
      <c r="C41" s="42"/>
      <c r="D41" s="7">
        <v>-0.23</v>
      </c>
      <c r="E41" s="42">
        <v>5.17</v>
      </c>
      <c r="F41" s="42">
        <v>5.1100000000000003</v>
      </c>
      <c r="G41" s="42">
        <v>5.1100000000000003</v>
      </c>
      <c r="H41" s="64">
        <f t="shared" si="8"/>
        <v>-5.9999999999999609E-2</v>
      </c>
    </row>
    <row r="42" spans="1:8" s="4" customFormat="1" ht="12" customHeight="1" x14ac:dyDescent="0.25">
      <c r="A42" s="79" t="s">
        <v>121</v>
      </c>
      <c r="B42" s="84"/>
      <c r="C42" s="41"/>
      <c r="D42" s="70"/>
      <c r="E42" s="41">
        <f>E8+E32+E36</f>
        <v>1408.8799999999999</v>
      </c>
      <c r="F42" s="41">
        <f>F8+F32+F36</f>
        <v>1430.2199999999998</v>
      </c>
      <c r="G42" s="41">
        <f t="shared" ref="G42" si="9">G8+G32+G36</f>
        <v>1197.4599999999998</v>
      </c>
      <c r="H42" s="41"/>
    </row>
    <row r="43" spans="1:8" s="4" customFormat="1" ht="10.5" customHeight="1" x14ac:dyDescent="0.25">
      <c r="A43" s="79" t="s">
        <v>122</v>
      </c>
      <c r="B43" s="84"/>
      <c r="C43" s="41"/>
      <c r="D43" s="70"/>
      <c r="E43" s="41"/>
      <c r="F43" s="41"/>
      <c r="G43" s="85"/>
      <c r="H43" s="41"/>
    </row>
    <row r="44" spans="1:8" s="4" customFormat="1" ht="12.75" customHeight="1" x14ac:dyDescent="0.25">
      <c r="A44" s="149" t="s">
        <v>151</v>
      </c>
      <c r="B44" s="150"/>
      <c r="C44" s="43"/>
      <c r="D44" s="59">
        <v>-3.61</v>
      </c>
      <c r="E44" s="64">
        <v>42</v>
      </c>
      <c r="F44" s="59">
        <v>42.5</v>
      </c>
      <c r="G44" s="60">
        <v>42.5</v>
      </c>
      <c r="H44" s="64">
        <f>F44-E44+D44+F44-G44</f>
        <v>-3.1099999999999994</v>
      </c>
    </row>
    <row r="45" spans="1:8" s="4" customFormat="1" ht="22.5" customHeight="1" x14ac:dyDescent="0.25">
      <c r="A45" s="143" t="s">
        <v>152</v>
      </c>
      <c r="B45" s="144"/>
      <c r="C45" s="43">
        <v>150</v>
      </c>
      <c r="D45" s="59">
        <v>13</v>
      </c>
      <c r="E45" s="59">
        <v>3.6</v>
      </c>
      <c r="F45" s="59">
        <v>3.6</v>
      </c>
      <c r="G45" s="63">
        <f>G46</f>
        <v>0.6</v>
      </c>
      <c r="H45" s="64">
        <f>F45-G45+D45</f>
        <v>16</v>
      </c>
    </row>
    <row r="46" spans="1:8" ht="15.75" customHeight="1" x14ac:dyDescent="0.25">
      <c r="A46" s="137" t="s">
        <v>153</v>
      </c>
      <c r="B46" s="138"/>
      <c r="C46" s="165">
        <f>C45*17%</f>
        <v>25.500000000000004</v>
      </c>
      <c r="D46" s="153">
        <v>0</v>
      </c>
      <c r="E46" s="165">
        <v>0.6</v>
      </c>
      <c r="F46" s="165">
        <v>0.6</v>
      </c>
      <c r="G46" s="151">
        <v>0.6</v>
      </c>
      <c r="H46" s="153">
        <v>0</v>
      </c>
    </row>
    <row r="47" spans="1:8" ht="1.5" customHeight="1" x14ac:dyDescent="0.25">
      <c r="A47" s="139"/>
      <c r="B47" s="140"/>
      <c r="C47" s="166"/>
      <c r="D47" s="154"/>
      <c r="E47" s="166"/>
      <c r="F47" s="166"/>
      <c r="G47" s="152"/>
      <c r="H47" s="154"/>
    </row>
    <row r="48" spans="1:8" ht="14.25" customHeight="1" x14ac:dyDescent="0.25">
      <c r="A48" s="168" t="s">
        <v>154</v>
      </c>
      <c r="B48" s="169"/>
      <c r="C48" s="106" t="s">
        <v>157</v>
      </c>
      <c r="D48" s="105">
        <v>0</v>
      </c>
      <c r="E48" s="106">
        <v>1.2</v>
      </c>
      <c r="F48" s="106">
        <v>1.2</v>
      </c>
      <c r="G48" s="104">
        <v>0.2</v>
      </c>
      <c r="H48" s="107">
        <f>F48-G48</f>
        <v>1</v>
      </c>
    </row>
    <row r="49" spans="1:8" ht="15.75" customHeight="1" x14ac:dyDescent="0.25">
      <c r="A49" s="170" t="s">
        <v>155</v>
      </c>
      <c r="B49" s="134"/>
      <c r="C49" s="106"/>
      <c r="D49" s="105"/>
      <c r="E49" s="106">
        <v>0.2</v>
      </c>
      <c r="F49" s="106">
        <v>0.2</v>
      </c>
      <c r="G49" s="104">
        <v>0.2</v>
      </c>
      <c r="H49" s="105">
        <v>0</v>
      </c>
    </row>
    <row r="50" spans="1:8" ht="14.25" customHeight="1" x14ac:dyDescent="0.25">
      <c r="A50" s="168" t="s">
        <v>156</v>
      </c>
      <c r="B50" s="134"/>
      <c r="C50" s="106" t="s">
        <v>157</v>
      </c>
      <c r="D50" s="105">
        <v>0</v>
      </c>
      <c r="E50" s="106">
        <v>1.8</v>
      </c>
      <c r="F50" s="106">
        <v>1.8</v>
      </c>
      <c r="G50" s="104">
        <v>0.3</v>
      </c>
      <c r="H50" s="107">
        <f>F50-G50</f>
        <v>1.5</v>
      </c>
    </row>
    <row r="51" spans="1:8" ht="15" customHeight="1" x14ac:dyDescent="0.25">
      <c r="A51" s="170" t="s">
        <v>155</v>
      </c>
      <c r="B51" s="134"/>
      <c r="C51" s="106"/>
      <c r="D51" s="105"/>
      <c r="E51" s="106">
        <v>0.3</v>
      </c>
      <c r="F51" s="106">
        <v>0.3</v>
      </c>
      <c r="G51" s="104">
        <v>0.3</v>
      </c>
      <c r="H51" s="105"/>
    </row>
    <row r="52" spans="1:8" ht="14.25" customHeight="1" x14ac:dyDescent="0.25">
      <c r="A52" s="128" t="s">
        <v>123</v>
      </c>
      <c r="B52" s="162"/>
      <c r="C52" s="41"/>
      <c r="D52" s="70"/>
      <c r="E52" s="41">
        <f>E44+E45+E48+E50</f>
        <v>48.6</v>
      </c>
      <c r="F52" s="41">
        <f t="shared" ref="F52:G52" si="10">F44+F45+F48+F50</f>
        <v>49.1</v>
      </c>
      <c r="G52" s="41">
        <f t="shared" si="10"/>
        <v>43.6</v>
      </c>
      <c r="H52" s="41"/>
    </row>
    <row r="53" spans="1:8" ht="16.5" customHeight="1" x14ac:dyDescent="0.25">
      <c r="A53" s="145" t="s">
        <v>127</v>
      </c>
      <c r="B53" s="146"/>
      <c r="C53" s="7"/>
      <c r="D53" s="7"/>
      <c r="E53" s="43">
        <f>E42+E52</f>
        <v>1457.4799999999998</v>
      </c>
      <c r="F53" s="43">
        <f>F8+F32+F36+F52</f>
        <v>1479.3199999999997</v>
      </c>
      <c r="G53" s="43">
        <f>G42+G52</f>
        <v>1241.0599999999997</v>
      </c>
      <c r="H53" s="7"/>
    </row>
    <row r="54" spans="1:8" ht="17.25" customHeight="1" x14ac:dyDescent="0.25">
      <c r="A54" s="167" t="s">
        <v>128</v>
      </c>
      <c r="B54" s="178"/>
      <c r="C54" s="95"/>
      <c r="D54" s="95">
        <v>-284.23</v>
      </c>
      <c r="E54" s="96"/>
      <c r="F54" s="96"/>
      <c r="G54" s="95"/>
      <c r="H54" s="97">
        <f>F53-E53+D54+F53-G53</f>
        <v>-24.130000000000109</v>
      </c>
    </row>
    <row r="55" spans="1:8" ht="20.25" customHeight="1" x14ac:dyDescent="0.25">
      <c r="A55" s="167" t="s">
        <v>144</v>
      </c>
      <c r="B55" s="167"/>
      <c r="C55" s="98"/>
      <c r="D55" s="98"/>
      <c r="E55" s="99"/>
      <c r="F55" s="100"/>
      <c r="G55" s="100"/>
      <c r="H55" s="99">
        <f>H56+H57</f>
        <v>-24.139999999999986</v>
      </c>
    </row>
    <row r="56" spans="1:8" ht="16.5" customHeight="1" x14ac:dyDescent="0.25">
      <c r="A56" s="167" t="s">
        <v>125</v>
      </c>
      <c r="B56" s="177"/>
      <c r="C56" s="98"/>
      <c r="D56" s="98"/>
      <c r="E56" s="99"/>
      <c r="F56" s="100"/>
      <c r="G56" s="100"/>
      <c r="H56" s="99">
        <f>H34+H45+H48+H50</f>
        <v>20.028000000000006</v>
      </c>
    </row>
    <row r="57" spans="1:8" ht="17.25" customHeight="1" x14ac:dyDescent="0.25">
      <c r="A57" s="167" t="s">
        <v>126</v>
      </c>
      <c r="B57" s="178"/>
      <c r="C57" s="98"/>
      <c r="D57" s="98"/>
      <c r="E57" s="99"/>
      <c r="F57" s="100"/>
      <c r="G57" s="100"/>
      <c r="H57" s="99">
        <f>H8+H33+H36+H44</f>
        <v>-44.167999999999992</v>
      </c>
    </row>
    <row r="58" spans="1:8" ht="14.25" customHeight="1" x14ac:dyDescent="0.25">
      <c r="A58" s="86"/>
      <c r="B58" s="87"/>
      <c r="C58" s="88"/>
      <c r="D58" s="86"/>
      <c r="E58" s="88"/>
      <c r="F58" s="88"/>
      <c r="G58" s="88"/>
      <c r="H58" s="88"/>
    </row>
    <row r="59" spans="1:8" ht="28.5" customHeight="1" x14ac:dyDescent="0.25">
      <c r="A59" s="163"/>
      <c r="B59" s="164"/>
      <c r="C59" s="164"/>
      <c r="D59" s="164"/>
      <c r="E59" s="164"/>
      <c r="F59" s="164"/>
      <c r="G59" s="164"/>
      <c r="H59" s="164"/>
    </row>
    <row r="60" spans="1:8" ht="14.25" customHeight="1" x14ac:dyDescent="0.25"/>
    <row r="61" spans="1:8" x14ac:dyDescent="0.25">
      <c r="A61" s="20" t="s">
        <v>146</v>
      </c>
      <c r="D61" s="22"/>
      <c r="E61" s="22"/>
      <c r="F61" s="22"/>
      <c r="G61" s="22"/>
    </row>
    <row r="62" spans="1:8" x14ac:dyDescent="0.25">
      <c r="A62" s="157" t="s">
        <v>59</v>
      </c>
      <c r="B62" s="127"/>
      <c r="C62" s="127"/>
      <c r="D62" s="111"/>
      <c r="E62" s="30" t="s">
        <v>60</v>
      </c>
      <c r="F62" s="30" t="s">
        <v>61</v>
      </c>
      <c r="G62" s="30" t="s">
        <v>129</v>
      </c>
      <c r="H62" s="6"/>
    </row>
    <row r="63" spans="1:8" ht="26.25" customHeight="1" x14ac:dyDescent="0.25">
      <c r="A63" s="159" t="s">
        <v>131</v>
      </c>
      <c r="B63" s="160"/>
      <c r="C63" s="160"/>
      <c r="D63" s="161"/>
      <c r="E63" s="31">
        <v>43191</v>
      </c>
      <c r="F63" s="30">
        <v>2</v>
      </c>
      <c r="G63" s="32">
        <v>1.22</v>
      </c>
      <c r="H63" s="6" t="s">
        <v>130</v>
      </c>
    </row>
    <row r="64" spans="1:8" ht="18" customHeight="1" x14ac:dyDescent="0.25">
      <c r="A64" s="159" t="s">
        <v>147</v>
      </c>
      <c r="B64" s="160"/>
      <c r="C64" s="160"/>
      <c r="D64" s="161"/>
      <c r="E64" s="31">
        <v>43313</v>
      </c>
      <c r="F64" s="30" t="s">
        <v>148</v>
      </c>
      <c r="G64" s="32">
        <v>43.77</v>
      </c>
      <c r="H64" s="6" t="s">
        <v>138</v>
      </c>
    </row>
    <row r="65" spans="1:8" ht="15.75" customHeight="1" x14ac:dyDescent="0.25">
      <c r="A65" s="159" t="s">
        <v>149</v>
      </c>
      <c r="B65" s="160"/>
      <c r="C65" s="160"/>
      <c r="D65" s="161"/>
      <c r="E65" s="31">
        <v>43374</v>
      </c>
      <c r="F65" s="30" t="s">
        <v>150</v>
      </c>
      <c r="G65" s="32">
        <v>31.15</v>
      </c>
      <c r="H65" s="6" t="s">
        <v>138</v>
      </c>
    </row>
    <row r="66" spans="1:8" s="4" customFormat="1" x14ac:dyDescent="0.25">
      <c r="A66" s="155" t="s">
        <v>7</v>
      </c>
      <c r="B66" s="156"/>
      <c r="C66" s="156"/>
      <c r="D66" s="125"/>
      <c r="E66" s="73"/>
      <c r="F66" s="74"/>
      <c r="G66" s="75">
        <f>SUM(G63:G65)</f>
        <v>76.14</v>
      </c>
      <c r="H66" s="90"/>
    </row>
    <row r="67" spans="1:8" x14ac:dyDescent="0.25">
      <c r="A67" s="47"/>
      <c r="B67" s="48"/>
      <c r="C67" s="48"/>
      <c r="D67" s="48"/>
      <c r="E67" s="49"/>
      <c r="F67" s="50"/>
      <c r="G67" s="51"/>
    </row>
    <row r="68" spans="1:8" x14ac:dyDescent="0.25">
      <c r="A68" s="20" t="s">
        <v>49</v>
      </c>
      <c r="D68" s="22"/>
      <c r="E68" s="22"/>
      <c r="F68" s="22"/>
      <c r="G68" s="22"/>
    </row>
    <row r="69" spans="1:8" x14ac:dyDescent="0.25">
      <c r="A69" s="20" t="s">
        <v>50</v>
      </c>
      <c r="D69" s="22"/>
      <c r="E69" s="22"/>
      <c r="F69" s="22"/>
      <c r="G69" s="22"/>
    </row>
    <row r="70" spans="1:8" ht="23.25" customHeight="1" x14ac:dyDescent="0.25">
      <c r="A70" s="157" t="s">
        <v>63</v>
      </c>
      <c r="B70" s="127"/>
      <c r="C70" s="127"/>
      <c r="D70" s="127"/>
      <c r="E70" s="111"/>
      <c r="F70" s="34" t="s">
        <v>61</v>
      </c>
      <c r="G70" s="33" t="s">
        <v>62</v>
      </c>
    </row>
    <row r="71" spans="1:8" x14ac:dyDescent="0.25">
      <c r="A71" s="158" t="s">
        <v>64</v>
      </c>
      <c r="B71" s="129"/>
      <c r="C71" s="129"/>
      <c r="D71" s="129"/>
      <c r="E71" s="130"/>
      <c r="F71" s="30">
        <v>2</v>
      </c>
      <c r="G71" s="68" t="s">
        <v>139</v>
      </c>
    </row>
    <row r="72" spans="1:8" x14ac:dyDescent="0.25">
      <c r="A72" s="22"/>
      <c r="D72" s="22"/>
      <c r="E72" s="22"/>
      <c r="F72" s="22"/>
      <c r="G72" s="22"/>
    </row>
    <row r="73" spans="1:8" s="4" customFormat="1" x14ac:dyDescent="0.25">
      <c r="A73" s="20" t="s">
        <v>79</v>
      </c>
      <c r="B73" s="45"/>
      <c r="C73" s="46"/>
      <c r="D73" s="20"/>
      <c r="E73" s="20"/>
      <c r="F73" s="20"/>
      <c r="G73" s="20"/>
    </row>
    <row r="74" spans="1:8" x14ac:dyDescent="0.25">
      <c r="A74" s="158" t="s">
        <v>80</v>
      </c>
      <c r="B74" s="130"/>
      <c r="C74" s="174" t="s">
        <v>81</v>
      </c>
      <c r="D74" s="130"/>
      <c r="E74" s="30" t="s">
        <v>82</v>
      </c>
      <c r="F74" s="30" t="s">
        <v>83</v>
      </c>
      <c r="G74" s="30" t="s">
        <v>84</v>
      </c>
    </row>
    <row r="75" spans="1:8" x14ac:dyDescent="0.25">
      <c r="A75" s="158" t="s">
        <v>97</v>
      </c>
      <c r="B75" s="130"/>
      <c r="C75" s="175" t="s">
        <v>85</v>
      </c>
      <c r="D75" s="176"/>
      <c r="E75" s="7">
        <v>5</v>
      </c>
      <c r="F75" s="7" t="s">
        <v>85</v>
      </c>
      <c r="G75" s="7" t="s">
        <v>85</v>
      </c>
    </row>
    <row r="77" spans="1:8" x14ac:dyDescent="0.25">
      <c r="A77" s="20" t="s">
        <v>117</v>
      </c>
      <c r="E77" s="35"/>
      <c r="F77" s="65"/>
      <c r="G77" s="35"/>
    </row>
    <row r="78" spans="1:8" x14ac:dyDescent="0.25">
      <c r="A78" s="20" t="s">
        <v>158</v>
      </c>
      <c r="B78" s="66"/>
      <c r="C78" s="67"/>
      <c r="D78" s="20"/>
      <c r="E78" s="35"/>
      <c r="F78" s="65"/>
      <c r="G78" s="35"/>
    </row>
    <row r="79" spans="1:8" ht="39" customHeight="1" x14ac:dyDescent="0.25">
      <c r="A79" s="171" t="s">
        <v>159</v>
      </c>
      <c r="B79" s="172"/>
      <c r="C79" s="172"/>
      <c r="D79" s="172"/>
      <c r="E79" s="172"/>
      <c r="F79" s="172"/>
      <c r="G79" s="172"/>
      <c r="H79" s="173"/>
    </row>
    <row r="82" spans="1:6" x14ac:dyDescent="0.25">
      <c r="A82" s="20" t="s">
        <v>86</v>
      </c>
      <c r="B82" s="66"/>
      <c r="C82" s="67"/>
      <c r="D82" s="20"/>
      <c r="E82" s="20" t="s">
        <v>87</v>
      </c>
      <c r="F82" s="20"/>
    </row>
    <row r="83" spans="1:6" x14ac:dyDescent="0.25">
      <c r="A83" s="20" t="s">
        <v>88</v>
      </c>
      <c r="B83" s="66"/>
      <c r="C83" s="67"/>
      <c r="D83" s="20"/>
      <c r="E83" s="20"/>
      <c r="F83" s="20"/>
    </row>
    <row r="84" spans="1:6" x14ac:dyDescent="0.25">
      <c r="A84" s="20" t="s">
        <v>89</v>
      </c>
      <c r="B84" s="66"/>
      <c r="C84" s="67"/>
      <c r="D84" s="20"/>
      <c r="E84" s="20"/>
      <c r="F84" s="20"/>
    </row>
    <row r="86" spans="1:6" x14ac:dyDescent="0.25">
      <c r="A86" s="22" t="s">
        <v>90</v>
      </c>
      <c r="B86" s="91"/>
      <c r="C86" s="92"/>
    </row>
    <row r="87" spans="1:6" x14ac:dyDescent="0.25">
      <c r="A87" s="22" t="s">
        <v>91</v>
      </c>
      <c r="B87" s="91"/>
      <c r="C87" s="92" t="s">
        <v>25</v>
      </c>
    </row>
    <row r="88" spans="1:6" x14ac:dyDescent="0.25">
      <c r="A88" s="22" t="s">
        <v>92</v>
      </c>
      <c r="B88" s="91"/>
      <c r="C88" s="92" t="s">
        <v>93</v>
      </c>
    </row>
    <row r="89" spans="1:6" x14ac:dyDescent="0.25">
      <c r="A89" s="22" t="s">
        <v>94</v>
      </c>
      <c r="B89" s="91"/>
      <c r="C89" s="92" t="s">
        <v>95</v>
      </c>
    </row>
  </sheetData>
  <mergeCells count="61">
    <mergeCell ref="A48:B48"/>
    <mergeCell ref="A49:B49"/>
    <mergeCell ref="A50:B50"/>
    <mergeCell ref="A51:B51"/>
    <mergeCell ref="A79:H79"/>
    <mergeCell ref="C74:D74"/>
    <mergeCell ref="C75:D75"/>
    <mergeCell ref="A74:B74"/>
    <mergeCell ref="A65:D65"/>
    <mergeCell ref="A75:B75"/>
    <mergeCell ref="A53:B53"/>
    <mergeCell ref="A56:B56"/>
    <mergeCell ref="A57:B57"/>
    <mergeCell ref="A54:B54"/>
    <mergeCell ref="G46:G47"/>
    <mergeCell ref="H46:H47"/>
    <mergeCell ref="A66:D66"/>
    <mergeCell ref="A70:E70"/>
    <mergeCell ref="A71:E71"/>
    <mergeCell ref="A62:D62"/>
    <mergeCell ref="A63:D63"/>
    <mergeCell ref="A52:B52"/>
    <mergeCell ref="A59:H59"/>
    <mergeCell ref="A46:B47"/>
    <mergeCell ref="C46:C47"/>
    <mergeCell ref="A55:B55"/>
    <mergeCell ref="E46:E47"/>
    <mergeCell ref="F46:F47"/>
    <mergeCell ref="D46:D47"/>
    <mergeCell ref="A64:D64"/>
    <mergeCell ref="A23:B23"/>
    <mergeCell ref="A30:B30"/>
    <mergeCell ref="A32:B32"/>
    <mergeCell ref="A44:B44"/>
    <mergeCell ref="A34:B34"/>
    <mergeCell ref="A45:B45"/>
    <mergeCell ref="A36:B36"/>
    <mergeCell ref="A38:B38"/>
    <mergeCell ref="A39:B39"/>
    <mergeCell ref="A40:B40"/>
    <mergeCell ref="A41:B41"/>
    <mergeCell ref="G27:G28"/>
    <mergeCell ref="A26:B26"/>
    <mergeCell ref="A27:B28"/>
    <mergeCell ref="C27:C28"/>
    <mergeCell ref="D27:D28"/>
    <mergeCell ref="E27:E28"/>
    <mergeCell ref="F27:F28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4:B4"/>
    <mergeCell ref="A7:H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2019-02-11T22:35:22Z</cp:lastPrinted>
  <dcterms:created xsi:type="dcterms:W3CDTF">2013-02-18T04:38:06Z</dcterms:created>
  <dcterms:modified xsi:type="dcterms:W3CDTF">2019-02-18T01:45:51Z</dcterms:modified>
</cp:coreProperties>
</file>