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7" i="8" l="1"/>
  <c r="E27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32" i="8"/>
  <c r="F32" i="8"/>
  <c r="H32" i="8"/>
  <c r="H37" i="8"/>
  <c r="H36" i="8"/>
  <c r="H35" i="8"/>
  <c r="H34" i="8"/>
  <c r="G54" i="8"/>
  <c r="G8" i="8"/>
  <c r="G9" i="8"/>
  <c r="H27" i="8"/>
  <c r="H41" i="8"/>
  <c r="H8" i="8"/>
  <c r="H28" i="8"/>
  <c r="H42" i="8"/>
  <c r="H40" i="8"/>
  <c r="F38" i="8"/>
  <c r="E38" i="8"/>
  <c r="G25" i="8"/>
  <c r="G38" i="8"/>
  <c r="H39" i="8"/>
  <c r="E13" i="8"/>
  <c r="H26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sharedStrings.xml><?xml version="1.0" encoding="utf-8"?>
<sst xmlns="http://schemas.openxmlformats.org/spreadsheetml/2006/main" count="183" uniqueCount="157">
  <si>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</si>
  <si>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</si>
  <si>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</si>
  <si>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</si>
  <si>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</si>
  <si>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</si>
  <si>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</si>
  <si>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</si>
  <si>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</si>
  <si>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</si>
  <si>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</si>
  <si>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</si>
  <si>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</si>
  <si>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</si>
  <si>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</si>
  <si>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</si>
  <si>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</si>
  <si>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</si>
  <si>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</si>
  <si>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</si>
  <si>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</si>
  <si>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</si>
  <si>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</si>
  <si>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</si>
  <si>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</si>
  <si>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</si>
  <si>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</si>
  <si>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</si>
  <si>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</si>
  <si>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</si>
  <si>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</si>
  <si>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</si>
  <si>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</si>
  <si>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</si>
  <si>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</si>
  <si>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</si>
  <si>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</si>
  <si>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</si>
  <si>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</si>
  <si>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</si>
  <si>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</si>
  <si>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</si>
  <si>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</si>
  <si>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</si>
  <si>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</si>
  <si>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</si>
  <si>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</si>
  <si>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</si>
  <si>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</si>
  <si>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</si>
  <si>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</si>
  <si>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</si>
  <si>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</si>
  <si>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</si>
  <si>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</si>
  <si>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</si>
  <si>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</si>
  <si>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</si>
  <si>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</si>
  <si>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</si>
  <si>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</si>
  <si>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</si>
  <si>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</si>
  <si>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</si>
  <si>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</si>
  <si>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</si>
  <si>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</si>
  <si>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</si>
  <si>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</si>
  <si>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</si>
  <si>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</si>
  <si>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</si>
  <si>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</si>
  <si>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</si>
  <si>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</si>
  <si>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</si>
  <si>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</si>
  <si>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</si>
  <si>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</si>
  <si>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</si>
  <si>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</si>
  <si>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</si>
  <si>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</si>
  <si>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</si>
  <si>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</si>
  <si>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</si>
  <si>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</si>
  <si>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</si>
  <si>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</si>
  <si>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</si>
  <si>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</si>
  <si>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</si>
  <si>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</si>
  <si>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</si>
  <si>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</si>
  <si>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</si>
  <si>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</si>
  <si>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</si>
  <si>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</si>
  <si>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77 по ул. Луговой</t>
  </si>
  <si>
    <t xml:space="preserve">                                                 01  января 2008</t>
  </si>
  <si>
    <t>луговая,77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</si>
  <si>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</si>
  <si>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</si>
  <si>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</si>
  <si>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</si>
  <si>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</si>
  <si>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</si>
  <si>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</si>
  <si>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</si>
  <si>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</si>
  <si>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</si>
  <si>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</si>
  <si>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</si>
  <si>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</si>
  <si>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</si>
  <si>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</si>
  <si>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</si>
  <si>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</si>
  <si>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Текущий ремонт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</si>
  <si>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</si>
  <si>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ул.Тунгусская,8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</si>
  <si>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</si>
  <si>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</si>
  <si>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</si>
  <si>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</si>
  <si>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</si>
  <si>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</si>
  <si>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</si>
  <si>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ООО ТСГ</t>
  </si>
  <si>
    <t>Коммунальные услуги</t>
  </si>
  <si>
    <t xml:space="preserve">в том числе: </t>
  </si>
  <si>
    <t>ХВС на общедомовые нужды</t>
  </si>
  <si>
    <t>отведение сточных вод</t>
  </si>
  <si>
    <t>ГВС на общедомовые нужды</t>
  </si>
  <si>
    <t>эл.энергия на общедомовые нужды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</si>
  <si>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</si>
  <si>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</si>
  <si>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</si>
  <si>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</si>
  <si>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</si>
  <si>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всего: 767,3</t>
  </si>
  <si>
    <t>3. Перечень работ, выполненных по статье " текущий ремонт"  в 2018 году.</t>
  </si>
  <si>
    <t>ремонт пластиковых окон</t>
  </si>
  <si>
    <t>2 шт</t>
  </si>
  <si>
    <t>замена почтовых ящиков</t>
  </si>
  <si>
    <t>15 шт</t>
  </si>
  <si>
    <t>изготовление и монтаж на подвальные окна</t>
  </si>
  <si>
    <t>14 шт</t>
  </si>
  <si>
    <t>подготовит. работы по косметич. ремонту подъезда</t>
  </si>
  <si>
    <t>330 кв.м</t>
  </si>
  <si>
    <t>Жилспецсерв</t>
  </si>
  <si>
    <t>благоустройство придомовой территории</t>
  </si>
  <si>
    <t>компл</t>
  </si>
  <si>
    <t>План по "статье текущий ремонт" на 2019 год.</t>
  </si>
  <si>
    <t>1. Окончание работ по косметическому ремонту подъездов.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</si>
  <si>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272/02 от 11.02.2019 г.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</si>
</sst>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16" fontId="3" fillId="0" borderId="0" xfId="0" applyNumberFormat="1" applyFont="1" applyBorder="1" applyAlignment="1"/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6" fillId="0" borderId="1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/>
    <xf numFmtId="0" fontId="9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99</v>
      </c>
    </row>
    <row r="4" spans="1:4" ht="14.25" customHeight="1" x14ac:dyDescent="0.25">
      <c r="A4" s="22" t="s">
        <v>156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4" t="s">
        <v>13</v>
      </c>
      <c r="D9" s="105"/>
    </row>
    <row r="10" spans="1:4" s="3" customFormat="1" ht="24" customHeight="1" x14ac:dyDescent="0.25">
      <c r="A10" s="12" t="s">
        <v>2</v>
      </c>
      <c r="B10" s="15" t="s">
        <v>14</v>
      </c>
      <c r="C10" s="106" t="s">
        <v>90</v>
      </c>
      <c r="D10" s="107"/>
    </row>
    <row r="11" spans="1:4" s="3" customFormat="1" ht="15" customHeight="1" x14ac:dyDescent="0.25">
      <c r="A11" s="12" t="s">
        <v>3</v>
      </c>
      <c r="B11" s="13" t="s">
        <v>15</v>
      </c>
      <c r="C11" s="104" t="s">
        <v>16</v>
      </c>
      <c r="D11" s="105"/>
    </row>
    <row r="12" spans="1:4" s="3" customFormat="1" ht="15" customHeight="1" x14ac:dyDescent="0.25">
      <c r="A12" s="64" t="s">
        <v>4</v>
      </c>
      <c r="B12" s="65" t="s">
        <v>102</v>
      </c>
      <c r="C12" s="59" t="s">
        <v>103</v>
      </c>
      <c r="D12" s="60" t="s">
        <v>104</v>
      </c>
    </row>
    <row r="13" spans="1:4" s="3" customFormat="1" ht="15" customHeight="1" x14ac:dyDescent="0.25">
      <c r="A13" s="66"/>
      <c r="B13" s="67"/>
      <c r="C13" s="59" t="s">
        <v>105</v>
      </c>
      <c r="D13" s="60" t="s">
        <v>106</v>
      </c>
    </row>
    <row r="14" spans="1:4" s="3" customFormat="1" ht="15" customHeight="1" x14ac:dyDescent="0.25">
      <c r="A14" s="66"/>
      <c r="B14" s="67"/>
      <c r="C14" s="59" t="s">
        <v>107</v>
      </c>
      <c r="D14" s="60" t="s">
        <v>108</v>
      </c>
    </row>
    <row r="15" spans="1:4" s="3" customFormat="1" ht="15" customHeight="1" x14ac:dyDescent="0.25">
      <c r="A15" s="66"/>
      <c r="B15" s="67"/>
      <c r="C15" s="59" t="s">
        <v>109</v>
      </c>
      <c r="D15" s="60" t="s">
        <v>110</v>
      </c>
    </row>
    <row r="16" spans="1:4" s="3" customFormat="1" ht="15" customHeight="1" x14ac:dyDescent="0.25">
      <c r="A16" s="66"/>
      <c r="B16" s="67"/>
      <c r="C16" s="59" t="s">
        <v>111</v>
      </c>
      <c r="D16" s="60" t="s">
        <v>112</v>
      </c>
    </row>
    <row r="17" spans="1:5" s="3" customFormat="1" ht="15" customHeight="1" x14ac:dyDescent="0.25">
      <c r="A17" s="66"/>
      <c r="B17" s="67"/>
      <c r="C17" s="59" t="s">
        <v>113</v>
      </c>
      <c r="D17" s="60" t="s">
        <v>114</v>
      </c>
    </row>
    <row r="18" spans="1:5" s="3" customFormat="1" ht="15" customHeight="1" x14ac:dyDescent="0.25">
      <c r="A18" s="68"/>
      <c r="B18" s="69"/>
      <c r="C18" s="59" t="s">
        <v>115</v>
      </c>
      <c r="D18" s="60" t="s">
        <v>116</v>
      </c>
    </row>
    <row r="19" spans="1:5" s="3" customFormat="1" ht="14.25" customHeight="1" x14ac:dyDescent="0.25">
      <c r="A19" s="12" t="s">
        <v>5</v>
      </c>
      <c r="B19" s="13" t="s">
        <v>17</v>
      </c>
      <c r="C19" s="108" t="s">
        <v>96</v>
      </c>
      <c r="D19" s="109"/>
    </row>
    <row r="20" spans="1:5" s="3" customFormat="1" x14ac:dyDescent="0.25">
      <c r="A20" s="12" t="s">
        <v>6</v>
      </c>
      <c r="B20" s="13" t="s">
        <v>18</v>
      </c>
      <c r="C20" s="110" t="s">
        <v>57</v>
      </c>
      <c r="D20" s="111"/>
    </row>
    <row r="21" spans="1:5" s="3" customFormat="1" ht="16.5" customHeight="1" x14ac:dyDescent="0.25">
      <c r="A21" s="12" t="s">
        <v>7</v>
      </c>
      <c r="B21" s="13" t="s">
        <v>19</v>
      </c>
      <c r="C21" s="106" t="s">
        <v>20</v>
      </c>
      <c r="D21" s="107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2" t="s">
        <v>27</v>
      </c>
      <c r="B26" s="113"/>
      <c r="C26" s="113"/>
      <c r="D26" s="114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121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1">
        <v>1965</v>
      </c>
      <c r="D40" s="102"/>
    </row>
    <row r="41" spans="1:4" x14ac:dyDescent="0.25">
      <c r="A41" s="7">
        <v>2</v>
      </c>
      <c r="B41" s="6" t="s">
        <v>38</v>
      </c>
      <c r="C41" s="101" t="s">
        <v>97</v>
      </c>
      <c r="D41" s="102"/>
    </row>
    <row r="42" spans="1:4" ht="15" customHeight="1" x14ac:dyDescent="0.25">
      <c r="A42" s="7">
        <v>3</v>
      </c>
      <c r="B42" s="6" t="s">
        <v>39</v>
      </c>
      <c r="C42" s="101" t="s">
        <v>98</v>
      </c>
      <c r="D42" s="103"/>
    </row>
    <row r="43" spans="1:4" x14ac:dyDescent="0.25">
      <c r="A43" s="7">
        <v>4</v>
      </c>
      <c r="B43" s="6" t="s">
        <v>37</v>
      </c>
      <c r="C43" s="101" t="s">
        <v>58</v>
      </c>
      <c r="D43" s="103"/>
    </row>
    <row r="44" spans="1:4" x14ac:dyDescent="0.25">
      <c r="A44" s="7">
        <v>5</v>
      </c>
      <c r="B44" s="6" t="s">
        <v>40</v>
      </c>
      <c r="C44" s="101" t="s">
        <v>58</v>
      </c>
      <c r="D44" s="103"/>
    </row>
    <row r="45" spans="1:4" x14ac:dyDescent="0.25">
      <c r="A45" s="7">
        <v>6</v>
      </c>
      <c r="B45" s="6" t="s">
        <v>41</v>
      </c>
      <c r="C45" s="101">
        <v>2509.6999999999998</v>
      </c>
      <c r="D45" s="102"/>
    </row>
    <row r="46" spans="1:4" ht="15" customHeight="1" x14ac:dyDescent="0.25">
      <c r="A46" s="7">
        <v>7</v>
      </c>
      <c r="B46" s="6" t="s">
        <v>42</v>
      </c>
      <c r="C46" s="101" t="s">
        <v>58</v>
      </c>
      <c r="D46" s="102"/>
    </row>
    <row r="47" spans="1:4" x14ac:dyDescent="0.25">
      <c r="A47" s="7">
        <v>8</v>
      </c>
      <c r="B47" s="6" t="s">
        <v>43</v>
      </c>
      <c r="C47" s="101" t="s">
        <v>141</v>
      </c>
      <c r="D47" s="102"/>
    </row>
    <row r="48" spans="1:4" x14ac:dyDescent="0.25">
      <c r="B48" s="19" t="s">
        <v>91</v>
      </c>
      <c r="C48" s="57" t="s">
        <v>100</v>
      </c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16" workbookViewId="0">
      <selection activeCell="A43" sqref="A4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1.28515625" customWidth="1"/>
  </cols>
  <sheetData>
    <row r="1" spans="1:8" x14ac:dyDescent="0.25">
      <c r="A1" s="4" t="s">
        <v>123</v>
      </c>
      <c r="B1"/>
      <c r="C1" s="42"/>
      <c r="D1" s="42"/>
    </row>
    <row r="2" spans="1:8" ht="13.5" customHeight="1" x14ac:dyDescent="0.25">
      <c r="A2" s="4" t="s">
        <v>137</v>
      </c>
      <c r="B2"/>
      <c r="C2" s="42"/>
      <c r="D2" s="42"/>
    </row>
    <row r="3" spans="1:8" ht="56.25" customHeight="1" x14ac:dyDescent="0.25">
      <c r="A3" s="117" t="s">
        <v>64</v>
      </c>
      <c r="B3" s="118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1" customHeight="1" x14ac:dyDescent="0.25">
      <c r="A4" s="131" t="s">
        <v>138</v>
      </c>
      <c r="B4" s="132"/>
      <c r="C4" s="43"/>
      <c r="D4" s="32">
        <v>813.12</v>
      </c>
      <c r="E4" s="32"/>
      <c r="F4" s="32"/>
      <c r="G4" s="44"/>
      <c r="H4" s="32"/>
    </row>
    <row r="5" spans="1:8" ht="21" customHeight="1" x14ac:dyDescent="0.25">
      <c r="A5" s="78" t="s">
        <v>124</v>
      </c>
      <c r="B5" s="79"/>
      <c r="C5" s="43"/>
      <c r="D5" s="32">
        <v>958.95</v>
      </c>
      <c r="E5" s="32"/>
      <c r="F5" s="32"/>
      <c r="G5" s="44"/>
      <c r="H5" s="32"/>
    </row>
    <row r="6" spans="1:8" ht="18.75" customHeight="1" x14ac:dyDescent="0.25">
      <c r="A6" s="78" t="s">
        <v>125</v>
      </c>
      <c r="B6" s="79"/>
      <c r="C6" s="43"/>
      <c r="D6" s="32">
        <v>-148.83000000000001</v>
      </c>
      <c r="E6" s="32"/>
      <c r="F6" s="32"/>
      <c r="G6" s="44"/>
      <c r="H6" s="32"/>
    </row>
    <row r="7" spans="1:8" ht="21.75" customHeight="1" x14ac:dyDescent="0.25">
      <c r="A7" s="122" t="s">
        <v>139</v>
      </c>
      <c r="B7" s="121"/>
      <c r="C7" s="121"/>
      <c r="D7" s="121"/>
      <c r="E7" s="121"/>
      <c r="F7" s="121"/>
      <c r="G7" s="121"/>
      <c r="H7" s="137"/>
    </row>
    <row r="8" spans="1:8" ht="17.25" customHeight="1" x14ac:dyDescent="0.25">
      <c r="A8" s="117" t="s">
        <v>71</v>
      </c>
      <c r="B8" s="119"/>
      <c r="C8" s="36">
        <v>15.83</v>
      </c>
      <c r="D8" s="33">
        <v>-144.68</v>
      </c>
      <c r="E8" s="97">
        <f>E12+E15+E18+E21</f>
        <v>475.84</v>
      </c>
      <c r="F8" s="97">
        <f>F12+F15+F18+F21</f>
        <v>503.87</v>
      </c>
      <c r="G8" s="97">
        <f>G12+G15+G18+G21</f>
        <v>503.87</v>
      </c>
      <c r="H8" s="98">
        <f>F8-E8+D8</f>
        <v>-116.64999999999998</v>
      </c>
    </row>
    <row r="9" spans="1:8" x14ac:dyDescent="0.25">
      <c r="A9" s="45" t="s">
        <v>72</v>
      </c>
      <c r="B9" s="46"/>
      <c r="C9" s="7">
        <f>C8-C10</f>
        <v>14.25</v>
      </c>
      <c r="D9" s="7">
        <v>-130.33000000000001</v>
      </c>
      <c r="E9" s="98">
        <f>E8-E10</f>
        <v>428.25599999999997</v>
      </c>
      <c r="F9" s="98">
        <f>F8-F10</f>
        <v>453.483</v>
      </c>
      <c r="G9" s="98">
        <f>G8-G10</f>
        <v>453.57</v>
      </c>
      <c r="H9" s="98">
        <f t="shared" ref="H9:H10" si="0">F9-E9+D9</f>
        <v>-105.10299999999998</v>
      </c>
    </row>
    <row r="10" spans="1:8" x14ac:dyDescent="0.25">
      <c r="A10" s="120" t="s">
        <v>73</v>
      </c>
      <c r="B10" s="121"/>
      <c r="C10" s="7">
        <v>1.58</v>
      </c>
      <c r="D10" s="7">
        <v>-14.46</v>
      </c>
      <c r="E10" s="98">
        <f>E8*10%</f>
        <v>47.584000000000003</v>
      </c>
      <c r="F10" s="98">
        <f>F8*10%</f>
        <v>50.387</v>
      </c>
      <c r="G10" s="98">
        <v>50.3</v>
      </c>
      <c r="H10" s="98">
        <f t="shared" si="0"/>
        <v>-11.657000000000004</v>
      </c>
    </row>
    <row r="11" spans="1:8" ht="12.75" customHeight="1" x14ac:dyDescent="0.25">
      <c r="A11" s="122" t="s">
        <v>117</v>
      </c>
      <c r="B11" s="123"/>
      <c r="C11" s="123"/>
      <c r="D11" s="123"/>
      <c r="E11" s="123"/>
      <c r="F11" s="123"/>
      <c r="G11" s="123"/>
      <c r="H11" s="119"/>
    </row>
    <row r="12" spans="1:8" x14ac:dyDescent="0.25">
      <c r="A12" s="124" t="s">
        <v>55</v>
      </c>
      <c r="B12" s="125"/>
      <c r="C12" s="36">
        <v>5.65</v>
      </c>
      <c r="D12" s="33">
        <v>-54.89</v>
      </c>
      <c r="E12" s="97">
        <v>170.1</v>
      </c>
      <c r="F12" s="97">
        <v>181</v>
      </c>
      <c r="G12" s="97">
        <v>181</v>
      </c>
      <c r="H12" s="98">
        <f t="shared" ref="H12:H23" si="1">F12-E12+D12</f>
        <v>-43.989999999999995</v>
      </c>
    </row>
    <row r="13" spans="1:8" x14ac:dyDescent="0.25">
      <c r="A13" s="45" t="s">
        <v>72</v>
      </c>
      <c r="B13" s="46"/>
      <c r="C13" s="7">
        <v>5.08</v>
      </c>
      <c r="D13" s="7">
        <v>-49.41</v>
      </c>
      <c r="E13" s="98">
        <f>E12-E14</f>
        <v>153.09</v>
      </c>
      <c r="F13" s="98">
        <f>F12-F14</f>
        <v>162.9</v>
      </c>
      <c r="G13" s="98">
        <f>G12-G14</f>
        <v>162.9</v>
      </c>
      <c r="H13" s="98">
        <f t="shared" si="1"/>
        <v>-39.599999999999994</v>
      </c>
    </row>
    <row r="14" spans="1:8" x14ac:dyDescent="0.25">
      <c r="A14" s="120" t="s">
        <v>73</v>
      </c>
      <c r="B14" s="121"/>
      <c r="C14" s="7">
        <v>0.56999999999999995</v>
      </c>
      <c r="D14" s="7">
        <v>-5.48</v>
      </c>
      <c r="E14" s="98">
        <f>E12*10%</f>
        <v>17.010000000000002</v>
      </c>
      <c r="F14" s="98">
        <f>F12*10%</f>
        <v>18.100000000000001</v>
      </c>
      <c r="G14" s="98">
        <f>G12*10%</f>
        <v>18.100000000000001</v>
      </c>
      <c r="H14" s="98">
        <f t="shared" si="1"/>
        <v>-4.3900000000000006</v>
      </c>
    </row>
    <row r="15" spans="1:8" ht="23.25" customHeight="1" x14ac:dyDescent="0.25">
      <c r="A15" s="124" t="s">
        <v>46</v>
      </c>
      <c r="B15" s="125"/>
      <c r="C15" s="36">
        <v>3.45</v>
      </c>
      <c r="D15" s="33">
        <v>-26.99</v>
      </c>
      <c r="E15" s="97">
        <v>103.92</v>
      </c>
      <c r="F15" s="97">
        <v>110.57</v>
      </c>
      <c r="G15" s="97">
        <v>110.57</v>
      </c>
      <c r="H15" s="98">
        <f t="shared" si="1"/>
        <v>-20.340000000000007</v>
      </c>
    </row>
    <row r="16" spans="1:8" x14ac:dyDescent="0.25">
      <c r="A16" s="45" t="s">
        <v>72</v>
      </c>
      <c r="B16" s="46"/>
      <c r="C16" s="7">
        <v>3.1</v>
      </c>
      <c r="D16" s="7">
        <v>-24.28</v>
      </c>
      <c r="E16" s="98">
        <f>E15-E17</f>
        <v>93.528000000000006</v>
      </c>
      <c r="F16" s="98">
        <f>F15-F17</f>
        <v>99.512999999999991</v>
      </c>
      <c r="G16" s="98">
        <f>G15-G17</f>
        <v>99.512999999999991</v>
      </c>
      <c r="H16" s="98">
        <f t="shared" si="1"/>
        <v>-18.295000000000016</v>
      </c>
    </row>
    <row r="17" spans="1:8" ht="15" customHeight="1" x14ac:dyDescent="0.25">
      <c r="A17" s="120" t="s">
        <v>73</v>
      </c>
      <c r="B17" s="121"/>
      <c r="C17" s="7">
        <v>0.35</v>
      </c>
      <c r="D17" s="7">
        <v>-2.71</v>
      </c>
      <c r="E17" s="98">
        <f>E15*10%</f>
        <v>10.392000000000001</v>
      </c>
      <c r="F17" s="98">
        <f>F15*10%</f>
        <v>11.057</v>
      </c>
      <c r="G17" s="98">
        <f>G15*10%</f>
        <v>11.057</v>
      </c>
      <c r="H17" s="98">
        <f t="shared" si="1"/>
        <v>-2.0450000000000008</v>
      </c>
    </row>
    <row r="18" spans="1:8" ht="14.25" customHeight="1" x14ac:dyDescent="0.25">
      <c r="A18" s="124" t="s">
        <v>56</v>
      </c>
      <c r="B18" s="125"/>
      <c r="C18" s="43">
        <v>2.37</v>
      </c>
      <c r="D18" s="33">
        <v>-29.08</v>
      </c>
      <c r="E18" s="97">
        <v>71.39</v>
      </c>
      <c r="F18" s="97">
        <v>75.95</v>
      </c>
      <c r="G18" s="97">
        <v>75.95</v>
      </c>
      <c r="H18" s="98">
        <f t="shared" si="1"/>
        <v>-24.519999999999996</v>
      </c>
    </row>
    <row r="19" spans="1:8" ht="13.5" customHeight="1" x14ac:dyDescent="0.25">
      <c r="A19" s="45" t="s">
        <v>72</v>
      </c>
      <c r="B19" s="46"/>
      <c r="C19" s="7">
        <v>2.13</v>
      </c>
      <c r="D19" s="7">
        <v>-26.16</v>
      </c>
      <c r="E19" s="98">
        <f>E18-E20</f>
        <v>64.251000000000005</v>
      </c>
      <c r="F19" s="98">
        <f>F18-F20</f>
        <v>68.355000000000004</v>
      </c>
      <c r="G19" s="98">
        <f>G18-G20</f>
        <v>68.355000000000004</v>
      </c>
      <c r="H19" s="98">
        <f t="shared" si="1"/>
        <v>-22.056000000000001</v>
      </c>
    </row>
    <row r="20" spans="1:8" ht="12.75" customHeight="1" x14ac:dyDescent="0.25">
      <c r="A20" s="120" t="s">
        <v>73</v>
      </c>
      <c r="B20" s="121"/>
      <c r="C20" s="7">
        <v>0.24</v>
      </c>
      <c r="D20" s="7">
        <v>-2.92</v>
      </c>
      <c r="E20" s="98">
        <f>E18*10%</f>
        <v>7.1390000000000002</v>
      </c>
      <c r="F20" s="98">
        <f>F18*10%</f>
        <v>7.5950000000000006</v>
      </c>
      <c r="G20" s="98">
        <f>G18*10%</f>
        <v>7.5950000000000006</v>
      </c>
      <c r="H20" s="98">
        <f t="shared" si="1"/>
        <v>-2.4639999999999995</v>
      </c>
    </row>
    <row r="21" spans="1:8" ht="15" customHeight="1" x14ac:dyDescent="0.25">
      <c r="A21" s="10" t="s">
        <v>118</v>
      </c>
      <c r="B21" s="47"/>
      <c r="C21" s="35">
        <v>4.3600000000000003</v>
      </c>
      <c r="D21" s="7">
        <v>-33.92</v>
      </c>
      <c r="E21" s="98">
        <v>130.43</v>
      </c>
      <c r="F21" s="98">
        <v>136.35</v>
      </c>
      <c r="G21" s="98">
        <v>136.35</v>
      </c>
      <c r="H21" s="98">
        <f t="shared" si="1"/>
        <v>-28.000000000000014</v>
      </c>
    </row>
    <row r="22" spans="1:8" ht="14.25" customHeight="1" x14ac:dyDescent="0.25">
      <c r="A22" s="45" t="s">
        <v>72</v>
      </c>
      <c r="B22" s="46"/>
      <c r="C22" s="7">
        <v>3.92</v>
      </c>
      <c r="D22" s="7">
        <v>-30.33</v>
      </c>
      <c r="E22" s="98">
        <f>E21-E23</f>
        <v>117.387</v>
      </c>
      <c r="F22" s="98">
        <f>F21-F23</f>
        <v>122.71499999999999</v>
      </c>
      <c r="G22" s="98">
        <f>G21-G23</f>
        <v>122.71499999999999</v>
      </c>
      <c r="H22" s="98">
        <f t="shared" si="1"/>
        <v>-25.00200000000001</v>
      </c>
    </row>
    <row r="23" spans="1:8" ht="14.25" customHeight="1" x14ac:dyDescent="0.25">
      <c r="A23" s="120" t="s">
        <v>73</v>
      </c>
      <c r="B23" s="121"/>
      <c r="C23" s="7">
        <v>0.44</v>
      </c>
      <c r="D23" s="7">
        <v>-3.39</v>
      </c>
      <c r="E23" s="98">
        <f>E21*10%</f>
        <v>13.043000000000001</v>
      </c>
      <c r="F23" s="98">
        <f>F21*10%</f>
        <v>13.635</v>
      </c>
      <c r="G23" s="98">
        <f>G21*10%</f>
        <v>13.635</v>
      </c>
      <c r="H23" s="98">
        <f t="shared" si="1"/>
        <v>-2.7980000000000014</v>
      </c>
    </row>
    <row r="24" spans="1:8" ht="14.25" customHeight="1" x14ac:dyDescent="0.25">
      <c r="A24" s="61"/>
      <c r="B24" s="62"/>
      <c r="C24" s="7"/>
      <c r="D24" s="7"/>
      <c r="E24" s="7"/>
      <c r="F24" s="7"/>
      <c r="G24" s="7"/>
      <c r="H24" s="7"/>
    </row>
    <row r="25" spans="1:8" ht="14.25" customHeight="1" x14ac:dyDescent="0.25">
      <c r="A25" s="122" t="s">
        <v>119</v>
      </c>
      <c r="B25" s="126"/>
      <c r="C25" s="35">
        <v>5.29</v>
      </c>
      <c r="D25" s="35">
        <v>958.12</v>
      </c>
      <c r="E25" s="35">
        <v>159.35</v>
      </c>
      <c r="F25" s="35">
        <v>169.54</v>
      </c>
      <c r="G25" s="35">
        <f>G27+G28</f>
        <v>1916.46</v>
      </c>
      <c r="H25" s="35">
        <f>F25-E25+D25+F25-G25</f>
        <v>-778.61000000000013</v>
      </c>
    </row>
    <row r="26" spans="1:8" ht="0.75" hidden="1" customHeight="1" x14ac:dyDescent="0.25">
      <c r="A26" s="117" t="s">
        <v>47</v>
      </c>
      <c r="B26" s="118"/>
      <c r="C26" s="35">
        <v>4.78</v>
      </c>
      <c r="D26" s="35"/>
      <c r="E26" s="35"/>
      <c r="F26" s="35"/>
      <c r="G26" s="70"/>
      <c r="H26" s="35">
        <f t="shared" ref="H26:H28" si="2">F26-E26+D26+F26-G26</f>
        <v>0</v>
      </c>
    </row>
    <row r="27" spans="1:8" x14ac:dyDescent="0.25">
      <c r="A27" s="71" t="s">
        <v>74</v>
      </c>
      <c r="B27" s="72"/>
      <c r="C27" s="35">
        <v>4.76</v>
      </c>
      <c r="D27" s="35">
        <v>958.95</v>
      </c>
      <c r="E27" s="7">
        <f>E25-E28</f>
        <v>143.41</v>
      </c>
      <c r="F27" s="7">
        <f>F25-F28</f>
        <v>152.59</v>
      </c>
      <c r="G27" s="73">
        <v>1899.51</v>
      </c>
      <c r="H27" s="35">
        <f t="shared" si="2"/>
        <v>-778.79</v>
      </c>
    </row>
    <row r="28" spans="1:8" x14ac:dyDescent="0.25">
      <c r="A28" s="120" t="s">
        <v>73</v>
      </c>
      <c r="B28" s="121"/>
      <c r="C28" s="7">
        <v>0.53</v>
      </c>
      <c r="D28" s="7">
        <v>-1.1499999999999999</v>
      </c>
      <c r="E28" s="7">
        <v>15.94</v>
      </c>
      <c r="F28" s="7">
        <v>16.95</v>
      </c>
      <c r="G28" s="7">
        <v>16.95</v>
      </c>
      <c r="H28" s="35">
        <f t="shared" si="2"/>
        <v>-0.14000000000000057</v>
      </c>
    </row>
    <row r="29" spans="1:8" ht="15" hidden="1" customHeight="1" x14ac:dyDescent="0.25">
      <c r="A29" s="120" t="s">
        <v>73</v>
      </c>
      <c r="B29" s="121"/>
      <c r="C29" s="7">
        <v>0.13</v>
      </c>
      <c r="D29" s="7">
        <v>0</v>
      </c>
      <c r="E29" s="7">
        <v>3.82</v>
      </c>
      <c r="F29" s="7">
        <v>3.78</v>
      </c>
      <c r="G29" s="7"/>
      <c r="H29" s="7"/>
    </row>
    <row r="30" spans="1:8" ht="15" hidden="1" customHeight="1" x14ac:dyDescent="0.25">
      <c r="A30" s="135" t="s">
        <v>48</v>
      </c>
      <c r="B30" s="136"/>
      <c r="C30" s="7"/>
      <c r="D30" s="7" t="s">
        <v>58</v>
      </c>
      <c r="E30" s="7"/>
      <c r="F30" s="7"/>
      <c r="G30" s="63"/>
      <c r="H30" s="7"/>
    </row>
    <row r="31" spans="1:8" ht="15" customHeight="1" x14ac:dyDescent="0.25">
      <c r="A31" s="95"/>
      <c r="B31" s="96"/>
      <c r="C31" s="7"/>
      <c r="D31" s="7"/>
      <c r="E31" s="7"/>
      <c r="F31" s="7"/>
      <c r="G31" s="63"/>
      <c r="H31" s="7"/>
    </row>
    <row r="32" spans="1:8" ht="15" customHeight="1" x14ac:dyDescent="0.25">
      <c r="A32" s="141" t="s">
        <v>130</v>
      </c>
      <c r="B32" s="142"/>
      <c r="C32" s="7"/>
      <c r="D32" s="85">
        <v>-12.05</v>
      </c>
      <c r="E32" s="85">
        <f>E34+E35+E36+E37</f>
        <v>58.94</v>
      </c>
      <c r="F32" s="85">
        <f>F34+F35+F36+F37</f>
        <v>63.56</v>
      </c>
      <c r="G32" s="94">
        <v>63.56</v>
      </c>
      <c r="H32" s="35">
        <f>F32-E32+D32+F32-G32</f>
        <v>-7.4299999999999926</v>
      </c>
    </row>
    <row r="33" spans="1:9" ht="15" customHeight="1" x14ac:dyDescent="0.25">
      <c r="A33" s="92" t="s">
        <v>131</v>
      </c>
      <c r="B33" s="93"/>
      <c r="C33" s="7"/>
      <c r="D33" s="7"/>
      <c r="E33" s="7"/>
      <c r="F33" s="7"/>
      <c r="G33" s="63"/>
      <c r="H33" s="7"/>
    </row>
    <row r="34" spans="1:9" ht="15" customHeight="1" x14ac:dyDescent="0.25">
      <c r="A34" s="135" t="s">
        <v>132</v>
      </c>
      <c r="B34" s="132"/>
      <c r="C34" s="7"/>
      <c r="D34" s="7">
        <v>-0.71</v>
      </c>
      <c r="E34" s="7">
        <v>5.39</v>
      </c>
      <c r="F34" s="7">
        <v>5.54</v>
      </c>
      <c r="G34" s="7">
        <v>5.54</v>
      </c>
      <c r="H34" s="7">
        <f t="shared" ref="H34:H37" si="3">F34-E34</f>
        <v>0.15000000000000036</v>
      </c>
    </row>
    <row r="35" spans="1:9" ht="15" customHeight="1" x14ac:dyDescent="0.25">
      <c r="A35" s="135" t="s">
        <v>134</v>
      </c>
      <c r="B35" s="132"/>
      <c r="C35" s="7"/>
      <c r="D35" s="7">
        <v>-4.0599999999999996</v>
      </c>
      <c r="E35" s="7">
        <v>23.95</v>
      </c>
      <c r="F35" s="7">
        <v>25.25</v>
      </c>
      <c r="G35" s="7">
        <v>25.25</v>
      </c>
      <c r="H35" s="7">
        <f t="shared" si="3"/>
        <v>1.3000000000000007</v>
      </c>
    </row>
    <row r="36" spans="1:9" ht="15" customHeight="1" x14ac:dyDescent="0.25">
      <c r="A36" s="135" t="s">
        <v>135</v>
      </c>
      <c r="B36" s="132"/>
      <c r="C36" s="7"/>
      <c r="D36" s="7">
        <v>-6.83</v>
      </c>
      <c r="E36" s="7">
        <v>24.45</v>
      </c>
      <c r="F36" s="7">
        <v>27.63</v>
      </c>
      <c r="G36" s="7">
        <v>27.63</v>
      </c>
      <c r="H36" s="7">
        <f t="shared" si="3"/>
        <v>3.1799999999999997</v>
      </c>
    </row>
    <row r="37" spans="1:9" ht="15" customHeight="1" x14ac:dyDescent="0.25">
      <c r="A37" s="135" t="s">
        <v>133</v>
      </c>
      <c r="B37" s="132"/>
      <c r="C37" s="7"/>
      <c r="D37" s="7">
        <v>-0.45</v>
      </c>
      <c r="E37" s="7">
        <v>5.15</v>
      </c>
      <c r="F37" s="7">
        <v>5.14</v>
      </c>
      <c r="G37" s="7">
        <v>5.14</v>
      </c>
      <c r="H37" s="7">
        <f t="shared" si="3"/>
        <v>-1.0000000000000675E-2</v>
      </c>
    </row>
    <row r="38" spans="1:9" ht="20.25" customHeight="1" x14ac:dyDescent="0.25">
      <c r="A38" s="127" t="s">
        <v>122</v>
      </c>
      <c r="B38" s="128"/>
      <c r="C38" s="7"/>
      <c r="D38" s="7"/>
      <c r="E38" s="35">
        <f>E8+E25</f>
        <v>635.18999999999994</v>
      </c>
      <c r="F38" s="35">
        <f>F8+F25</f>
        <v>673.41</v>
      </c>
      <c r="G38" s="77">
        <f>G8+G25</f>
        <v>2420.33</v>
      </c>
      <c r="H38" s="7"/>
    </row>
    <row r="39" spans="1:9" ht="18" customHeight="1" x14ac:dyDescent="0.25">
      <c r="A39" s="143" t="s">
        <v>126</v>
      </c>
      <c r="B39" s="144"/>
      <c r="C39" s="84"/>
      <c r="D39" s="84">
        <v>813.12</v>
      </c>
      <c r="E39" s="85"/>
      <c r="F39" s="85"/>
      <c r="G39" s="84"/>
      <c r="H39" s="84">
        <f>F38-E38+D39+F38-G38</f>
        <v>-895.57999999999993</v>
      </c>
    </row>
    <row r="40" spans="1:9" ht="24" customHeight="1" x14ac:dyDescent="0.25">
      <c r="A40" s="143" t="s">
        <v>140</v>
      </c>
      <c r="B40" s="143"/>
      <c r="C40" s="86"/>
      <c r="D40" s="86"/>
      <c r="E40" s="87"/>
      <c r="F40" s="88"/>
      <c r="G40" s="88"/>
      <c r="H40" s="87">
        <f>H41+H42</f>
        <v>-895.57999999999993</v>
      </c>
    </row>
    <row r="41" spans="1:9" ht="23.25" customHeight="1" x14ac:dyDescent="0.25">
      <c r="A41" s="89" t="s">
        <v>124</v>
      </c>
      <c r="B41" s="89"/>
      <c r="C41" s="86"/>
      <c r="D41" s="86"/>
      <c r="E41" s="87"/>
      <c r="F41" s="88"/>
      <c r="G41" s="88"/>
      <c r="H41" s="85">
        <f>H27</f>
        <v>-778.79</v>
      </c>
    </row>
    <row r="42" spans="1:9" ht="23.25" customHeight="1" x14ac:dyDescent="0.25">
      <c r="A42" s="90" t="s">
        <v>125</v>
      </c>
      <c r="B42" s="91"/>
      <c r="C42" s="86"/>
      <c r="D42" s="86"/>
      <c r="E42" s="87"/>
      <c r="F42" s="88"/>
      <c r="G42" s="88"/>
      <c r="H42" s="87">
        <f>H8+H28</f>
        <v>-116.78999999999998</v>
      </c>
    </row>
    <row r="43" spans="1:9" ht="12.75" customHeight="1" x14ac:dyDescent="0.25">
      <c r="A43" s="80"/>
      <c r="B43" s="76"/>
      <c r="C43" s="28"/>
      <c r="D43" s="28"/>
      <c r="E43" s="28"/>
      <c r="F43" s="28"/>
      <c r="G43" s="81"/>
      <c r="H43" s="28"/>
    </row>
    <row r="44" spans="1:9" ht="16.5" customHeight="1" x14ac:dyDescent="0.25">
      <c r="A44" s="76"/>
      <c r="B44" s="76"/>
      <c r="C44" s="28"/>
      <c r="D44" s="28"/>
      <c r="E44" s="28"/>
      <c r="F44" s="28"/>
      <c r="G44" s="28"/>
      <c r="H44" s="28"/>
    </row>
    <row r="45" spans="1:9" ht="18.75" customHeight="1" x14ac:dyDescent="0.25">
      <c r="A45" s="139"/>
      <c r="B45" s="140"/>
      <c r="C45" s="140"/>
      <c r="D45" s="140"/>
      <c r="E45" s="140"/>
      <c r="F45" s="140"/>
      <c r="G45" s="140"/>
      <c r="H45" s="140"/>
    </row>
    <row r="46" spans="1:9" ht="27" customHeight="1" x14ac:dyDescent="0.25">
      <c r="A46" s="21" t="s">
        <v>142</v>
      </c>
      <c r="D46" s="23"/>
      <c r="E46" s="23"/>
      <c r="F46" s="23"/>
      <c r="G46" s="23"/>
    </row>
    <row r="47" spans="1:9" ht="14.25" customHeight="1" x14ac:dyDescent="0.25">
      <c r="A47" s="129" t="s">
        <v>59</v>
      </c>
      <c r="B47" s="121"/>
      <c r="C47" s="121"/>
      <c r="D47" s="137"/>
      <c r="E47" s="37" t="s">
        <v>60</v>
      </c>
      <c r="F47" s="37" t="s">
        <v>61</v>
      </c>
      <c r="G47" s="37" t="s">
        <v>127</v>
      </c>
      <c r="H47" s="83" t="s">
        <v>128</v>
      </c>
      <c r="I47" s="100"/>
    </row>
    <row r="48" spans="1:9" ht="14.25" customHeight="1" x14ac:dyDescent="0.25">
      <c r="A48" s="138" t="s">
        <v>143</v>
      </c>
      <c r="B48" s="123"/>
      <c r="C48" s="123"/>
      <c r="D48" s="119"/>
      <c r="E48" s="38">
        <v>43374</v>
      </c>
      <c r="F48" s="37" t="s">
        <v>144</v>
      </c>
      <c r="G48" s="39">
        <v>18.3</v>
      </c>
      <c r="H48" s="83" t="s">
        <v>129</v>
      </c>
    </row>
    <row r="49" spans="1:8" ht="14.25" customHeight="1" x14ac:dyDescent="0.25">
      <c r="A49" s="138" t="s">
        <v>145</v>
      </c>
      <c r="B49" s="123"/>
      <c r="C49" s="123"/>
      <c r="D49" s="119"/>
      <c r="E49" s="38">
        <v>43405</v>
      </c>
      <c r="F49" s="37" t="s">
        <v>146</v>
      </c>
      <c r="G49" s="39">
        <v>28.44</v>
      </c>
      <c r="H49" s="83" t="s">
        <v>151</v>
      </c>
    </row>
    <row r="50" spans="1:8" ht="14.25" customHeight="1" x14ac:dyDescent="0.25">
      <c r="A50" s="138" t="s">
        <v>147</v>
      </c>
      <c r="B50" s="123"/>
      <c r="C50" s="123"/>
      <c r="D50" s="119"/>
      <c r="E50" s="38">
        <v>43405</v>
      </c>
      <c r="F50" s="37" t="s">
        <v>148</v>
      </c>
      <c r="G50" s="57">
        <v>58.92</v>
      </c>
      <c r="H50" s="99" t="s">
        <v>129</v>
      </c>
    </row>
    <row r="51" spans="1:8" ht="14.25" customHeight="1" x14ac:dyDescent="0.25">
      <c r="A51" s="138" t="s">
        <v>149</v>
      </c>
      <c r="B51" s="123"/>
      <c r="C51" s="123"/>
      <c r="D51" s="119"/>
      <c r="E51" s="38">
        <v>43405</v>
      </c>
      <c r="F51" s="37" t="s">
        <v>150</v>
      </c>
      <c r="G51" s="39">
        <v>68.88</v>
      </c>
      <c r="H51" s="83" t="s">
        <v>129</v>
      </c>
    </row>
    <row r="52" spans="1:8" ht="14.25" customHeight="1" x14ac:dyDescent="0.25">
      <c r="A52" s="138" t="s">
        <v>152</v>
      </c>
      <c r="B52" s="123"/>
      <c r="C52" s="123"/>
      <c r="D52" s="119"/>
      <c r="E52" s="38">
        <v>43405</v>
      </c>
      <c r="F52" s="37" t="s">
        <v>153</v>
      </c>
      <c r="G52" s="39">
        <v>1724.97</v>
      </c>
      <c r="H52" s="83" t="s">
        <v>129</v>
      </c>
    </row>
    <row r="53" spans="1:8" ht="14.25" customHeight="1" x14ac:dyDescent="0.25">
      <c r="A53" s="138"/>
      <c r="B53" s="123"/>
      <c r="C53" s="123"/>
      <c r="D53" s="119"/>
      <c r="E53" s="38"/>
      <c r="F53" s="37"/>
      <c r="G53" s="39"/>
      <c r="H53" s="83"/>
    </row>
    <row r="54" spans="1:8" x14ac:dyDescent="0.25">
      <c r="A54" s="138" t="s">
        <v>8</v>
      </c>
      <c r="B54" s="123"/>
      <c r="C54" s="123"/>
      <c r="D54" s="119"/>
      <c r="E54" s="38"/>
      <c r="F54" s="37"/>
      <c r="G54" s="39">
        <f>SUM(G48:G53)</f>
        <v>1899.51</v>
      </c>
      <c r="H54" s="82"/>
    </row>
    <row r="55" spans="1:8" ht="31.5" customHeight="1" x14ac:dyDescent="0.25">
      <c r="A55" s="21" t="s">
        <v>49</v>
      </c>
      <c r="D55" s="23"/>
      <c r="E55" s="23"/>
      <c r="F55" s="23"/>
      <c r="G55" s="23"/>
    </row>
    <row r="56" spans="1:8" ht="21.75" customHeight="1" x14ac:dyDescent="0.25">
      <c r="A56" s="21" t="s">
        <v>50</v>
      </c>
      <c r="D56" s="23"/>
      <c r="E56" s="23"/>
      <c r="F56" s="23"/>
      <c r="G56" s="23"/>
    </row>
    <row r="57" spans="1:8" ht="39" x14ac:dyDescent="0.25">
      <c r="A57" s="129" t="s">
        <v>63</v>
      </c>
      <c r="B57" s="121"/>
      <c r="C57" s="121"/>
      <c r="D57" s="121"/>
      <c r="E57" s="137"/>
      <c r="F57" s="41" t="s">
        <v>61</v>
      </c>
      <c r="G57" s="40" t="s">
        <v>62</v>
      </c>
    </row>
    <row r="58" spans="1:8" x14ac:dyDescent="0.25">
      <c r="A58" s="138"/>
      <c r="B58" s="123"/>
      <c r="C58" s="123"/>
      <c r="D58" s="123"/>
      <c r="E58" s="119"/>
      <c r="F58" s="37" t="s">
        <v>58</v>
      </c>
      <c r="G58" s="37">
        <v>0</v>
      </c>
    </row>
    <row r="59" spans="1:8" ht="18.75" customHeight="1" x14ac:dyDescent="0.25">
      <c r="A59" s="48"/>
      <c r="B59" s="49"/>
      <c r="C59" s="49"/>
      <c r="D59" s="49"/>
      <c r="E59" s="49"/>
      <c r="F59" s="50"/>
      <c r="G59" s="50"/>
    </row>
    <row r="60" spans="1:8" ht="23.25" customHeight="1" x14ac:dyDescent="0.25">
      <c r="A60" s="54" t="s">
        <v>75</v>
      </c>
      <c r="B60" s="55"/>
      <c r="C60" s="55"/>
      <c r="D60" s="55"/>
      <c r="E60" s="55"/>
      <c r="F60" s="37"/>
      <c r="G60" s="37"/>
    </row>
    <row r="61" spans="1:8" x14ac:dyDescent="0.25">
      <c r="A61" s="129" t="s">
        <v>76</v>
      </c>
      <c r="B61" s="130"/>
      <c r="C61" s="101" t="s">
        <v>77</v>
      </c>
      <c r="D61" s="130"/>
      <c r="E61" s="37" t="s">
        <v>78</v>
      </c>
      <c r="F61" s="37" t="s">
        <v>79</v>
      </c>
      <c r="G61" s="37" t="s">
        <v>80</v>
      </c>
    </row>
    <row r="62" spans="1:8" x14ac:dyDescent="0.25">
      <c r="A62" s="129" t="s">
        <v>101</v>
      </c>
      <c r="B62" s="130"/>
      <c r="C62" s="101" t="s">
        <v>58</v>
      </c>
      <c r="D62" s="137"/>
      <c r="E62" s="37">
        <v>1</v>
      </c>
      <c r="F62" s="37" t="s">
        <v>58</v>
      </c>
      <c r="G62" s="37" t="s">
        <v>58</v>
      </c>
    </row>
    <row r="63" spans="1:8" x14ac:dyDescent="0.25">
      <c r="A63" s="51"/>
      <c r="B63" s="52"/>
      <c r="C63" s="28"/>
      <c r="D63" s="53"/>
      <c r="E63" s="50"/>
      <c r="F63" s="50"/>
      <c r="G63" s="50"/>
    </row>
    <row r="64" spans="1:8" x14ac:dyDescent="0.25">
      <c r="A64" t="s">
        <v>120</v>
      </c>
      <c r="F64" s="58"/>
    </row>
    <row r="65" spans="1:8" x14ac:dyDescent="0.25">
      <c r="A65" s="133" t="s">
        <v>154</v>
      </c>
      <c r="B65" s="134"/>
      <c r="C65" s="134"/>
      <c r="D65" s="134"/>
      <c r="E65" s="134"/>
      <c r="F65" s="134"/>
      <c r="G65" s="134"/>
    </row>
    <row r="66" spans="1:8" x14ac:dyDescent="0.25">
      <c r="A66" s="115" t="s">
        <v>155</v>
      </c>
      <c r="B66" s="116"/>
      <c r="C66" s="116"/>
      <c r="D66" s="116"/>
      <c r="E66" s="116"/>
      <c r="F66" s="116"/>
      <c r="G66" s="116"/>
      <c r="H66" s="116"/>
    </row>
    <row r="67" spans="1:8" ht="11.25" customHeight="1" x14ac:dyDescent="0.25">
      <c r="A67" s="116"/>
      <c r="B67" s="116"/>
      <c r="C67" s="116"/>
      <c r="D67" s="116"/>
      <c r="E67" s="116"/>
      <c r="F67" s="116"/>
      <c r="G67" s="116"/>
      <c r="H67" s="116"/>
    </row>
    <row r="68" spans="1:8" hidden="1" x14ac:dyDescent="0.25">
      <c r="A68" s="116"/>
      <c r="B68" s="116"/>
      <c r="C68" s="116"/>
      <c r="D68" s="116"/>
      <c r="E68" s="116"/>
      <c r="F68" s="116"/>
      <c r="G68" s="116"/>
      <c r="H68" s="116"/>
    </row>
    <row r="69" spans="1:8" hidden="1" x14ac:dyDescent="0.25">
      <c r="A69" s="116"/>
      <c r="B69" s="116"/>
      <c r="C69" s="116"/>
      <c r="D69" s="116"/>
      <c r="E69" s="116"/>
      <c r="F69" s="116"/>
      <c r="G69" s="116"/>
      <c r="H69" s="116"/>
    </row>
    <row r="70" spans="1:8" x14ac:dyDescent="0.25">
      <c r="A70" s="75"/>
      <c r="B70" s="75"/>
      <c r="C70" s="75"/>
      <c r="D70" s="75"/>
      <c r="E70" s="75"/>
      <c r="F70" s="75"/>
      <c r="G70" s="75"/>
      <c r="H70" s="75"/>
    </row>
    <row r="71" spans="1:8" x14ac:dyDescent="0.25">
      <c r="A71" s="75"/>
      <c r="B71" s="75"/>
      <c r="C71" s="75"/>
      <c r="D71" s="75"/>
      <c r="E71" s="75"/>
      <c r="F71" s="75"/>
      <c r="G71" s="75"/>
      <c r="H71" s="75"/>
    </row>
    <row r="72" spans="1:8" x14ac:dyDescent="0.25">
      <c r="A72" s="74"/>
      <c r="B72" s="74"/>
      <c r="C72" s="74"/>
      <c r="D72" s="74"/>
      <c r="E72" s="74"/>
      <c r="F72" s="74"/>
      <c r="G72" s="74"/>
      <c r="H72" s="74"/>
    </row>
    <row r="73" spans="1:8" x14ac:dyDescent="0.25">
      <c r="A73" s="23" t="s">
        <v>81</v>
      </c>
      <c r="B73" s="56"/>
    </row>
    <row r="74" spans="1:8" x14ac:dyDescent="0.25">
      <c r="A74" s="23" t="s">
        <v>82</v>
      </c>
      <c r="B74" s="56"/>
      <c r="E74" s="23" t="s">
        <v>84</v>
      </c>
    </row>
    <row r="75" spans="1:8" x14ac:dyDescent="0.25">
      <c r="A75" s="23" t="s">
        <v>83</v>
      </c>
      <c r="B75" s="56"/>
    </row>
    <row r="76" spans="1:8" x14ac:dyDescent="0.25">
      <c r="A76" s="23"/>
      <c r="B76" s="56"/>
    </row>
    <row r="77" spans="1:8" x14ac:dyDescent="0.25">
      <c r="A77" s="19" t="s">
        <v>85</v>
      </c>
    </row>
    <row r="78" spans="1:8" x14ac:dyDescent="0.25">
      <c r="A78" s="19" t="s">
        <v>86</v>
      </c>
    </row>
    <row r="79" spans="1:8" x14ac:dyDescent="0.25">
      <c r="A79" s="19" t="s">
        <v>87</v>
      </c>
    </row>
    <row r="80" spans="1:8" x14ac:dyDescent="0.25">
      <c r="A80" s="19" t="s">
        <v>88</v>
      </c>
    </row>
    <row r="81" spans="1:1" x14ac:dyDescent="0.25">
      <c r="A81" s="19"/>
    </row>
  </sheetData>
  <mergeCells count="43">
    <mergeCell ref="A49:D49"/>
    <mergeCell ref="C61:D61"/>
    <mergeCell ref="A50:D50"/>
    <mergeCell ref="A51:D51"/>
    <mergeCell ref="A7:H7"/>
    <mergeCell ref="A39:B39"/>
    <mergeCell ref="A40:B40"/>
    <mergeCell ref="A58:E58"/>
    <mergeCell ref="A37:B37"/>
    <mergeCell ref="A35:B35"/>
    <mergeCell ref="A36:B36"/>
    <mergeCell ref="A65:G65"/>
    <mergeCell ref="A18:B18"/>
    <mergeCell ref="A20:B20"/>
    <mergeCell ref="A30:B30"/>
    <mergeCell ref="A29:B29"/>
    <mergeCell ref="A61:B61"/>
    <mergeCell ref="A47:D47"/>
    <mergeCell ref="A48:D48"/>
    <mergeCell ref="A45:H45"/>
    <mergeCell ref="C62:D62"/>
    <mergeCell ref="A54:D54"/>
    <mergeCell ref="A57:E57"/>
    <mergeCell ref="A53:D53"/>
    <mergeCell ref="A52:D52"/>
    <mergeCell ref="A32:B32"/>
    <mergeCell ref="A34:B34"/>
    <mergeCell ref="A66:H69"/>
    <mergeCell ref="A3:B3"/>
    <mergeCell ref="A8:B8"/>
    <mergeCell ref="A10:B10"/>
    <mergeCell ref="A11:H11"/>
    <mergeCell ref="A12:B12"/>
    <mergeCell ref="A23:B23"/>
    <mergeCell ref="A25:B25"/>
    <mergeCell ref="A26:B26"/>
    <mergeCell ref="A38:B38"/>
    <mergeCell ref="A28:B28"/>
    <mergeCell ref="A14:B14"/>
    <mergeCell ref="A15:B15"/>
    <mergeCell ref="A17:B17"/>
    <mergeCell ref="A62:B6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2019-01-31T23:22:42Z</cp:lastPrinted>
  <dcterms:created xsi:type="dcterms:W3CDTF">2013-02-18T04:38:06Z</dcterms:created>
  <dcterms:modified xsi:type="dcterms:W3CDTF">2019-02-13T01:30:00Z</dcterms:modified>
</cp:coreProperties>
</file>