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-105" yWindow="-105" windowWidth="23250" windowHeight="12570"/>
  </bookViews>
  <sheets>
    <sheet name="УК" sheetId="1" r:id="rId1"/>
    <sheet name="Лист2" sheetId="8" r:id="rId2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8" l="1"/>
  <c r="H8" i="8"/>
  <c r="F27" i="8"/>
  <c r="G27" i="8"/>
  <c r="H27" i="8"/>
  <c r="H39" i="8"/>
  <c r="F26" i="8"/>
  <c r="H26" i="8"/>
  <c r="H38" i="8"/>
  <c r="E8" i="8"/>
  <c r="G12" i="8"/>
  <c r="G15" i="8"/>
  <c r="G18" i="8"/>
  <c r="G21" i="8"/>
  <c r="G8" i="8"/>
  <c r="E35" i="8"/>
  <c r="H29" i="8"/>
  <c r="D36" i="8"/>
  <c r="F29" i="8"/>
  <c r="G31" i="8"/>
  <c r="G32" i="8"/>
  <c r="G33" i="8"/>
  <c r="G34" i="8"/>
  <c r="G29" i="8"/>
  <c r="H32" i="8"/>
  <c r="H33" i="8"/>
  <c r="H34" i="8"/>
  <c r="H31" i="8"/>
  <c r="E29" i="8"/>
  <c r="D22" i="8"/>
  <c r="H15" i="8"/>
  <c r="E14" i="8"/>
  <c r="E13" i="8"/>
  <c r="F14" i="8"/>
  <c r="F13" i="8"/>
  <c r="H13" i="8"/>
  <c r="H12" i="8"/>
  <c r="F10" i="8"/>
  <c r="F9" i="8"/>
  <c r="E10" i="8"/>
  <c r="E9" i="8"/>
  <c r="H9" i="8"/>
  <c r="D13" i="8"/>
  <c r="C27" i="8"/>
  <c r="C26" i="8"/>
  <c r="C23" i="8"/>
  <c r="C22" i="8"/>
  <c r="C20" i="8"/>
  <c r="C19" i="8"/>
  <c r="C17" i="8"/>
  <c r="C16" i="8"/>
  <c r="C14" i="8"/>
  <c r="C13" i="8"/>
  <c r="C8" i="8"/>
  <c r="C10" i="8"/>
  <c r="C9" i="8"/>
  <c r="G10" i="8"/>
  <c r="G9" i="8"/>
  <c r="G23" i="8"/>
  <c r="G22" i="8"/>
  <c r="G20" i="8"/>
  <c r="G19" i="8"/>
  <c r="G17" i="8"/>
  <c r="G16" i="8"/>
  <c r="G14" i="8"/>
  <c r="G13" i="8"/>
  <c r="E27" i="8"/>
  <c r="E26" i="8"/>
  <c r="F23" i="8"/>
  <c r="E23" i="8"/>
  <c r="F22" i="8"/>
  <c r="E22" i="8"/>
  <c r="F20" i="8"/>
  <c r="E20" i="8"/>
  <c r="F19" i="8"/>
  <c r="E19" i="8"/>
  <c r="F17" i="8"/>
  <c r="E17" i="8"/>
  <c r="F16" i="8"/>
  <c r="E16" i="8"/>
  <c r="D19" i="8"/>
  <c r="D16" i="8"/>
  <c r="D9" i="8"/>
  <c r="G25" i="8"/>
  <c r="H25" i="8"/>
  <c r="H37" i="8"/>
  <c r="G35" i="8"/>
  <c r="F35" i="8"/>
  <c r="G45" i="8"/>
  <c r="H36" i="8"/>
  <c r="H23" i="8"/>
  <c r="H22" i="8"/>
  <c r="H21" i="8"/>
  <c r="H20" i="8"/>
  <c r="H19" i="8"/>
  <c r="H18" i="8"/>
  <c r="H17" i="8"/>
  <c r="H16" i="8"/>
  <c r="H14" i="8"/>
  <c r="H10" i="8"/>
</calcChain>
</file>

<file path=xl/sharedStrings.xml><?xml version="1.0" encoding="utf-8"?>
<sst xmlns="http://schemas.openxmlformats.org/spreadsheetml/2006/main" count="168" uniqueCount="146">
  <si>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</si>
  <si>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</si>
  <si>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</si>
  <si>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</si>
  <si>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</si>
  <si>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</si>
  <si>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</si>
  <si>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</si>
  <si>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</si>
  <si>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</si>
  <si>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</si>
  <si>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</si>
  <si>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</si>
  <si>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</si>
  <si>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</si>
  <si>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</si>
  <si>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</si>
  <si>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</si>
  <si>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</si>
  <si>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</si>
  <si>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</si>
  <si>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</si>
  <si>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</si>
  <si>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</si>
  <si>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</si>
  <si>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</si>
  <si>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</si>
  <si>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</si>
  <si>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</si>
  <si>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</si>
  <si>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</si>
  <si>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</si>
  <si>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</si>
  <si>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</si>
  <si>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</si>
  <si>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</si>
  <si>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</si>
  <si>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</si>
  <si>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</si>
  <si>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</si>
  <si>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</si>
  <si>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</si>
  <si>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</si>
  <si>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</si>
  <si>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</si>
  <si>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</si>
  <si>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</si>
  <si>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</si>
  <si>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</si>
  <si>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</si>
  <si>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</si>
  <si>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</si>
  <si>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</si>
  <si>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</si>
  <si>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</si>
  <si>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</si>
  <si>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</si>
  <si>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</si>
  <si>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</si>
  <si>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</si>
  <si>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</si>
  <si>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</si>
  <si>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</si>
  <si>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</si>
  <si>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</si>
  <si>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</si>
  <si>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</si>
  <si>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</si>
  <si>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</si>
  <si>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</si>
  <si>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</si>
  <si>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</si>
  <si>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</si>
  <si>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</si>
  <si>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</si>
  <si>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</si>
  <si>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</si>
  <si>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</si>
  <si>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</si>
  <si>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</si>
  <si>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ИСП.</t>
  </si>
  <si>
    <t>Произв. отдел - 222-03-88</t>
  </si>
  <si>
    <t>Санитар. отдел -222- 21- 60</t>
  </si>
  <si>
    <t xml:space="preserve"> </t>
  </si>
  <si>
    <t>от 27 апреля 2005 г. серия 25 № 01277949</t>
  </si>
  <si>
    <t>ООО " Территория"</t>
  </si>
  <si>
    <t>ООО " Жилспецсервис - 1"</t>
  </si>
  <si>
    <t>Луговая,75А</t>
  </si>
  <si>
    <t>244 -13-35</t>
  </si>
  <si>
    <t>uklr2006@mail.ru</t>
  </si>
  <si>
    <t>5  этажей</t>
  </si>
  <si>
    <t>3 подъезда</t>
  </si>
  <si>
    <t>№ 71А по ул. Луговой</t>
  </si>
  <si>
    <t>луговая,71 А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</si>
  <si>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</si>
  <si>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</si>
  <si>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</si>
  <si>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</si>
  <si>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</si>
  <si>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</si>
  <si>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</si>
  <si>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</si>
  <si>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</si>
  <si>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</si>
  <si>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</si>
  <si>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</si>
  <si>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</si>
  <si>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</si>
  <si>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расшифровка статьи "содержание  жилья" по видам работ</t>
  </si>
  <si>
    <t>1.4 Вывоз и утилизация ТБО</t>
  </si>
  <si>
    <t>часть 4.</t>
  </si>
  <si>
    <t>ул. Тунгусская, 8</t>
  </si>
  <si>
    <t>итого по дому:</t>
  </si>
  <si>
    <t>сумма, т.р.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</si>
  <si>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</si>
  <si>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</si>
  <si>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</si>
  <si>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</si>
  <si>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исполнитель</t>
  </si>
  <si>
    <t>3.Коммунальные услуги, всего:</t>
  </si>
  <si>
    <t>в том числе: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</si>
  <si>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</si>
  <si>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</si>
  <si>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</si>
  <si>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</si>
  <si>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 xml:space="preserve">                       Отчет ООО "Управляющей компании Ленинского района"  за 2019 г.</t>
  </si>
  <si>
    <t>2562,20 кв.м.</t>
  </si>
  <si>
    <t>Всего: 774,90 кв.м.</t>
  </si>
  <si>
    <t xml:space="preserve">                                                                        01 февраля 2008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</si>
  <si>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</si>
  <si>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</si>
  <si>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</si>
  <si>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 2019 г.</t>
  </si>
  <si>
    <t>3. Перечень работ, выполненных по статье " текущий ремонт"  в 2019 году.</t>
  </si>
  <si>
    <t>работ в 2019г нет</t>
  </si>
  <si>
    <t>Предложение Управляющей компании:1. ремонт инженерных коммуникаций, в т.ч. системы электроснабжения.2. ремонт входов в подвальные помещения. Собственникам необходимо представить протокол общего собрания о согласии проведения указанных работ, либо принять решение и направить в Управляющую компанию для формирования плана текущего ремонта по дому на 2020 год.</t>
  </si>
  <si>
    <t xml:space="preserve">План по статье "текущий ремонт" на 2020 год. </t>
  </si>
  <si>
    <t>Экономич. отдел - 220-50-87</t>
  </si>
  <si>
    <t>114 чел.</t>
  </si>
  <si>
    <t xml:space="preserve">              ООО "Управляющая компания Ленинского района"</t>
  </si>
  <si>
    <t>Тяптин Андрей Александрович</t>
  </si>
  <si>
    <t>ООО "Восток-Мегаполис"</t>
  </si>
  <si>
    <t>Количество проживающих</t>
  </si>
  <si>
    <t>Договор Управления</t>
  </si>
  <si>
    <t>А.А.Тяптин</t>
  </si>
  <si>
    <r>
      <t xml:space="preserve">ИСХ_№  </t>
    </r>
    <r>
      <rPr>
        <b/>
        <u/>
        <sz val="9"/>
        <color theme="1"/>
        <rFont val="Calibri"/>
        <family val="2"/>
        <charset val="204"/>
        <scheme val="minor"/>
      </rPr>
      <t xml:space="preserve">     701/03  от 18.03.2020 год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</si>
</sst>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8" xfId="1" applyFont="1" applyFill="1" applyBorder="1" applyAlignment="1">
      <alignment horizontal="left"/>
    </xf>
    <xf numFmtId="0" fontId="10" fillId="0" borderId="8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8" xfId="1" applyNumberFormat="1" applyFont="1" applyFill="1" applyBorder="1" applyAlignment="1">
      <alignment horizontal="center"/>
    </xf>
    <xf numFmtId="0" fontId="10" fillId="0" borderId="8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16" fillId="0" borderId="0" xfId="0" applyFont="1"/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 applyAlignment="1"/>
    <xf numFmtId="49" fontId="10" fillId="0" borderId="4" xfId="1" applyNumberFormat="1" applyFont="1" applyFill="1" applyBorder="1" applyAlignment="1">
      <alignment horizontal="center"/>
    </xf>
    <xf numFmtId="0" fontId="10" fillId="0" borderId="4" xfId="1" applyFont="1" applyFill="1" applyBorder="1" applyAlignment="1"/>
    <xf numFmtId="0" fontId="12" fillId="0" borderId="0" xfId="0" applyFont="1" applyAlignment="1">
      <alignment wrapText="1"/>
    </xf>
    <xf numFmtId="0" fontId="3" fillId="0" borderId="0" xfId="0" applyFont="1" applyBorder="1" applyAlignment="1"/>
    <xf numFmtId="0" fontId="0" fillId="0" borderId="1" xfId="0" applyBorder="1"/>
    <xf numFmtId="0" fontId="9" fillId="0" borderId="2" xfId="0" applyFont="1" applyFill="1" applyBorder="1" applyAlignment="1"/>
    <xf numFmtId="0" fontId="4" fillId="0" borderId="6" xfId="0" applyFont="1" applyBorder="1" applyAlignment="1"/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16" fillId="0" borderId="1" xfId="0" applyFont="1" applyBorder="1"/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2" fontId="0" fillId="0" borderId="0" xfId="0" applyNumberFormat="1" applyAlignment="1">
      <alignment horizontal="center"/>
    </xf>
    <xf numFmtId="2" fontId="9" fillId="0" borderId="1" xfId="0" applyNumberFormat="1" applyFont="1" applyFill="1" applyBorder="1" applyAlignment="1">
      <alignment horizontal="center" wrapText="1"/>
    </xf>
    <xf numFmtId="2" fontId="9" fillId="0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/>
    <xf numFmtId="2" fontId="3" fillId="0" borderId="0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0" fillId="0" borderId="0" xfId="0" applyNumberFormat="1" applyBorder="1" applyAlignment="1"/>
    <xf numFmtId="2" fontId="4" fillId="0" borderId="1" xfId="0" applyNumberFormat="1" applyFont="1" applyBorder="1" applyAlignment="1"/>
    <xf numFmtId="2" fontId="12" fillId="0" borderId="0" xfId="0" applyNumberFormat="1" applyFont="1" applyAlignment="1">
      <alignment wrapText="1"/>
    </xf>
    <xf numFmtId="2" fontId="3" fillId="0" borderId="1" xfId="0" applyNumberFormat="1" applyFont="1" applyFill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0" fillId="0" borderId="1" xfId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6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6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0" fillId="0" borderId="6" xfId="0" applyFont="1" applyBorder="1" applyAlignment="1">
      <alignment horizontal="left"/>
    </xf>
    <xf numFmtId="0" fontId="6" fillId="0" borderId="0" xfId="0" applyFont="1" applyAlignment="1"/>
    <xf numFmtId="0" fontId="0" fillId="0" borderId="0" xfId="0" applyAlignment="1"/>
    <xf numFmtId="0" fontId="6" fillId="0" borderId="2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2" fillId="0" borderId="0" xfId="0" applyFont="1" applyAlignment="1"/>
    <xf numFmtId="0" fontId="0" fillId="0" borderId="6" xfId="0" applyFont="1" applyBorder="1" applyAlignment="1">
      <alignment horizontal="center"/>
    </xf>
    <xf numFmtId="0" fontId="6" fillId="2" borderId="0" xfId="0" applyFont="1" applyFill="1" applyAlignment="1">
      <alignment wrapText="1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9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4" fillId="0" borderId="6" xfId="0" applyFont="1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tabSelected="1" zoomScale="120" zoomScaleNormal="120" workbookViewId="0">
      <selection activeCell="E5" sqref="E5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125</v>
      </c>
      <c r="C1" s="1"/>
    </row>
    <row r="2" spans="1:4" ht="15" customHeight="1" x14ac:dyDescent="0.25">
      <c r="A2" s="2" t="s">
        <v>49</v>
      </c>
      <c r="C2" s="4"/>
    </row>
    <row r="3" spans="1:4" ht="15.75" x14ac:dyDescent="0.25">
      <c r="B3" s="4" t="s">
        <v>11</v>
      </c>
      <c r="C3" s="23" t="s">
        <v>92</v>
      </c>
    </row>
    <row r="4" spans="1:4" ht="14.25" customHeight="1" x14ac:dyDescent="0.25">
      <c r="A4" s="21" t="s">
        <v>145</v>
      </c>
      <c r="C4" s="4"/>
    </row>
    <row r="5" spans="1:4" ht="15" customHeight="1" x14ac:dyDescent="0.25">
      <c r="A5" s="4" t="s">
        <v>9</v>
      </c>
      <c r="C5" s="4"/>
    </row>
    <row r="6" spans="1:4" s="22" customFormat="1" ht="12.75" customHeight="1" x14ac:dyDescent="0.25">
      <c r="A6" s="4" t="s">
        <v>50</v>
      </c>
      <c r="C6" s="20"/>
    </row>
    <row r="7" spans="1:4" s="22" customFormat="1" ht="12.75" customHeight="1" x14ac:dyDescent="0.2">
      <c r="A7" s="20"/>
      <c r="C7" s="20"/>
    </row>
    <row r="8" spans="1:4" s="3" customFormat="1" ht="15" customHeight="1" x14ac:dyDescent="0.25">
      <c r="A8" s="12" t="s">
        <v>0</v>
      </c>
      <c r="B8" s="13" t="s">
        <v>10</v>
      </c>
      <c r="C8" s="26" t="s">
        <v>139</v>
      </c>
      <c r="D8" s="74"/>
    </row>
    <row r="9" spans="1:4" s="3" customFormat="1" ht="12" customHeight="1" x14ac:dyDescent="0.25">
      <c r="A9" s="12" t="s">
        <v>1</v>
      </c>
      <c r="B9" s="13" t="s">
        <v>12</v>
      </c>
      <c r="C9" s="97" t="s">
        <v>140</v>
      </c>
      <c r="D9" s="98"/>
    </row>
    <row r="10" spans="1:4" s="3" customFormat="1" ht="24" customHeight="1" x14ac:dyDescent="0.25">
      <c r="A10" s="12" t="s">
        <v>2</v>
      </c>
      <c r="B10" s="14" t="s">
        <v>13</v>
      </c>
      <c r="C10" s="99" t="s">
        <v>84</v>
      </c>
      <c r="D10" s="100"/>
    </row>
    <row r="11" spans="1:4" s="3" customFormat="1" ht="15" customHeight="1" x14ac:dyDescent="0.25">
      <c r="A11" s="12" t="s">
        <v>3</v>
      </c>
      <c r="B11" s="13" t="s">
        <v>14</v>
      </c>
      <c r="C11" s="97" t="s">
        <v>15</v>
      </c>
      <c r="D11" s="98"/>
    </row>
    <row r="12" spans="1:4" s="3" customFormat="1" ht="15" customHeight="1" x14ac:dyDescent="0.25">
      <c r="A12" s="56" t="s">
        <v>4</v>
      </c>
      <c r="B12" s="57" t="s">
        <v>94</v>
      </c>
      <c r="C12" s="89" t="s">
        <v>95</v>
      </c>
      <c r="D12" s="89" t="s">
        <v>96</v>
      </c>
    </row>
    <row r="13" spans="1:4" s="3" customFormat="1" ht="15" customHeight="1" x14ac:dyDescent="0.25">
      <c r="A13" s="58"/>
      <c r="B13" s="59"/>
      <c r="C13" s="89" t="s">
        <v>97</v>
      </c>
      <c r="D13" s="89" t="s">
        <v>98</v>
      </c>
    </row>
    <row r="14" spans="1:4" s="3" customFormat="1" ht="15" customHeight="1" x14ac:dyDescent="0.25">
      <c r="A14" s="58"/>
      <c r="B14" s="59"/>
      <c r="C14" s="89" t="s">
        <v>99</v>
      </c>
      <c r="D14" s="89" t="s">
        <v>100</v>
      </c>
    </row>
    <row r="15" spans="1:4" s="3" customFormat="1" ht="15" customHeight="1" x14ac:dyDescent="0.25">
      <c r="A15" s="58"/>
      <c r="B15" s="59"/>
      <c r="C15" s="89" t="s">
        <v>101</v>
      </c>
      <c r="D15" s="89" t="s">
        <v>103</v>
      </c>
    </row>
    <row r="16" spans="1:4" s="3" customFormat="1" ht="15" customHeight="1" x14ac:dyDescent="0.25">
      <c r="A16" s="58"/>
      <c r="B16" s="59"/>
      <c r="C16" s="89" t="s">
        <v>102</v>
      </c>
      <c r="D16" s="89" t="s">
        <v>96</v>
      </c>
    </row>
    <row r="17" spans="1:5" s="3" customFormat="1" ht="15" customHeight="1" x14ac:dyDescent="0.25">
      <c r="A17" s="58"/>
      <c r="B17" s="59"/>
      <c r="C17" s="89" t="s">
        <v>104</v>
      </c>
      <c r="D17" s="89" t="s">
        <v>105</v>
      </c>
    </row>
    <row r="18" spans="1:5" s="3" customFormat="1" ht="15" customHeight="1" x14ac:dyDescent="0.25">
      <c r="A18" s="60"/>
      <c r="B18" s="61"/>
      <c r="C18" s="89" t="s">
        <v>106</v>
      </c>
      <c r="D18" s="89" t="s">
        <v>107</v>
      </c>
    </row>
    <row r="19" spans="1:5" s="3" customFormat="1" ht="14.25" customHeight="1" x14ac:dyDescent="0.25">
      <c r="A19" s="12" t="s">
        <v>5</v>
      </c>
      <c r="B19" s="13" t="s">
        <v>16</v>
      </c>
      <c r="C19" s="101" t="s">
        <v>89</v>
      </c>
      <c r="D19" s="102"/>
    </row>
    <row r="20" spans="1:5" s="3" customFormat="1" ht="23.25" x14ac:dyDescent="0.25">
      <c r="A20" s="12" t="s">
        <v>6</v>
      </c>
      <c r="B20" s="14" t="s">
        <v>17</v>
      </c>
      <c r="C20" s="103" t="s">
        <v>53</v>
      </c>
      <c r="D20" s="104"/>
    </row>
    <row r="21" spans="1:5" s="3" customFormat="1" ht="16.5" customHeight="1" x14ac:dyDescent="0.25">
      <c r="A21" s="12" t="s">
        <v>7</v>
      </c>
      <c r="B21" s="13" t="s">
        <v>18</v>
      </c>
      <c r="C21" s="99" t="s">
        <v>19</v>
      </c>
      <c r="D21" s="100"/>
    </row>
    <row r="22" spans="1:5" s="3" customFormat="1" ht="16.5" customHeight="1" x14ac:dyDescent="0.25">
      <c r="A22" s="24"/>
      <c r="B22" s="25"/>
      <c r="C22" s="24"/>
      <c r="D22" s="24"/>
    </row>
    <row r="23" spans="1:5" s="5" customFormat="1" ht="15.75" customHeight="1" x14ac:dyDescent="0.25">
      <c r="A23" s="8" t="s">
        <v>20</v>
      </c>
      <c r="B23" s="16"/>
      <c r="C23" s="16"/>
      <c r="D23" s="16"/>
    </row>
    <row r="24" spans="1:5" s="5" customFormat="1" ht="15.75" customHeight="1" x14ac:dyDescent="0.25">
      <c r="A24" s="15"/>
      <c r="B24" s="16"/>
      <c r="C24" s="16"/>
      <c r="D24" s="16"/>
    </row>
    <row r="25" spans="1:5" ht="21.75" customHeight="1" x14ac:dyDescent="0.25">
      <c r="A25" s="6"/>
      <c r="B25" s="17" t="s">
        <v>21</v>
      </c>
      <c r="C25" s="7" t="s">
        <v>22</v>
      </c>
      <c r="D25" s="9" t="s">
        <v>23</v>
      </c>
    </row>
    <row r="26" spans="1:5" s="5" customFormat="1" ht="28.5" customHeight="1" x14ac:dyDescent="0.25">
      <c r="A26" s="105" t="s">
        <v>26</v>
      </c>
      <c r="B26" s="106"/>
      <c r="C26" s="106"/>
      <c r="D26" s="107"/>
    </row>
    <row r="27" spans="1:5" s="5" customFormat="1" ht="15" customHeight="1" x14ac:dyDescent="0.25">
      <c r="A27" s="28"/>
      <c r="B27" s="29"/>
      <c r="C27" s="29"/>
      <c r="D27" s="30"/>
    </row>
    <row r="28" spans="1:5" ht="13.5" customHeight="1" x14ac:dyDescent="0.25">
      <c r="A28" s="7">
        <v>1</v>
      </c>
      <c r="B28" s="6" t="s">
        <v>85</v>
      </c>
      <c r="C28" s="6" t="s">
        <v>24</v>
      </c>
      <c r="D28" s="6" t="s">
        <v>25</v>
      </c>
    </row>
    <row r="29" spans="1:5" x14ac:dyDescent="0.25">
      <c r="A29" s="19" t="s">
        <v>27</v>
      </c>
      <c r="B29" s="18"/>
      <c r="C29" s="18"/>
      <c r="D29" s="18"/>
    </row>
    <row r="30" spans="1:5" ht="12.75" customHeight="1" x14ac:dyDescent="0.25">
      <c r="A30" s="7">
        <v>1</v>
      </c>
      <c r="B30" s="6" t="s">
        <v>86</v>
      </c>
      <c r="C30" s="6" t="s">
        <v>87</v>
      </c>
      <c r="D30" s="6" t="s">
        <v>88</v>
      </c>
      <c r="E30" t="s">
        <v>83</v>
      </c>
    </row>
    <row r="31" spans="1:5" x14ac:dyDescent="0.25">
      <c r="A31" s="19" t="s">
        <v>42</v>
      </c>
      <c r="B31" s="18"/>
      <c r="C31" s="18"/>
      <c r="D31" s="18"/>
    </row>
    <row r="32" spans="1:5" ht="13.5" customHeight="1" x14ac:dyDescent="0.25">
      <c r="A32" s="19" t="s">
        <v>43</v>
      </c>
      <c r="B32" s="18"/>
      <c r="C32" s="18"/>
      <c r="D32" s="18"/>
    </row>
    <row r="33" spans="1:4" ht="12" customHeight="1" x14ac:dyDescent="0.25">
      <c r="A33" s="7">
        <v>1</v>
      </c>
      <c r="B33" s="6" t="s">
        <v>141</v>
      </c>
      <c r="C33" s="6" t="s">
        <v>111</v>
      </c>
      <c r="D33" s="6" t="s">
        <v>28</v>
      </c>
    </row>
    <row r="34" spans="1:4" x14ac:dyDescent="0.25">
      <c r="A34" s="19" t="s">
        <v>29</v>
      </c>
      <c r="B34" s="18"/>
      <c r="C34" s="18"/>
      <c r="D34" s="18"/>
    </row>
    <row r="35" spans="1:4" ht="14.25" customHeight="1" x14ac:dyDescent="0.25">
      <c r="A35" s="7">
        <v>1</v>
      </c>
      <c r="B35" s="6" t="s">
        <v>30</v>
      </c>
      <c r="C35" s="6" t="s">
        <v>24</v>
      </c>
      <c r="D35" s="6" t="s">
        <v>31</v>
      </c>
    </row>
    <row r="36" spans="1:4" ht="13.5" customHeight="1" x14ac:dyDescent="0.25">
      <c r="A36" s="19" t="s">
        <v>32</v>
      </c>
      <c r="B36" s="18"/>
      <c r="C36" s="18"/>
      <c r="D36" s="18"/>
    </row>
    <row r="37" spans="1:4" x14ac:dyDescent="0.25">
      <c r="A37" s="7">
        <v>1</v>
      </c>
      <c r="B37" s="6" t="s">
        <v>33</v>
      </c>
      <c r="C37" s="6" t="s">
        <v>24</v>
      </c>
      <c r="D37" s="6" t="s">
        <v>25</v>
      </c>
    </row>
    <row r="38" spans="1:4" x14ac:dyDescent="0.25">
      <c r="A38" s="27"/>
      <c r="B38" s="11"/>
      <c r="C38" s="11"/>
      <c r="D38" s="11"/>
    </row>
    <row r="39" spans="1:4" x14ac:dyDescent="0.25">
      <c r="A39" s="4" t="s">
        <v>48</v>
      </c>
      <c r="B39" s="18"/>
      <c r="C39" s="18"/>
      <c r="D39" s="18"/>
    </row>
    <row r="40" spans="1:4" x14ac:dyDescent="0.25">
      <c r="A40" s="7">
        <v>1</v>
      </c>
      <c r="B40" s="6" t="s">
        <v>34</v>
      </c>
      <c r="C40" s="96">
        <v>1965</v>
      </c>
      <c r="D40" s="96"/>
    </row>
    <row r="41" spans="1:4" x14ac:dyDescent="0.25">
      <c r="A41" s="7">
        <v>2</v>
      </c>
      <c r="B41" s="6" t="s">
        <v>36</v>
      </c>
      <c r="C41" s="96" t="s">
        <v>90</v>
      </c>
      <c r="D41" s="96"/>
    </row>
    <row r="42" spans="1:4" ht="15" customHeight="1" x14ac:dyDescent="0.25">
      <c r="A42" s="7">
        <v>3</v>
      </c>
      <c r="B42" s="6" t="s">
        <v>37</v>
      </c>
      <c r="C42" s="96" t="s">
        <v>91</v>
      </c>
      <c r="D42" s="96"/>
    </row>
    <row r="43" spans="1:4" x14ac:dyDescent="0.25">
      <c r="A43" s="88">
        <v>4</v>
      </c>
      <c r="B43" s="6" t="s">
        <v>35</v>
      </c>
      <c r="C43" s="96" t="s">
        <v>54</v>
      </c>
      <c r="D43" s="96"/>
    </row>
    <row r="44" spans="1:4" x14ac:dyDescent="0.25">
      <c r="A44" s="88">
        <v>5</v>
      </c>
      <c r="B44" s="6" t="s">
        <v>38</v>
      </c>
      <c r="C44" s="96" t="s">
        <v>54</v>
      </c>
      <c r="D44" s="96"/>
    </row>
    <row r="45" spans="1:4" x14ac:dyDescent="0.25">
      <c r="A45" s="88">
        <v>6</v>
      </c>
      <c r="B45" s="6" t="s">
        <v>39</v>
      </c>
      <c r="C45" s="96" t="s">
        <v>126</v>
      </c>
      <c r="D45" s="96"/>
    </row>
    <row r="46" spans="1:4" ht="15" customHeight="1" x14ac:dyDescent="0.25">
      <c r="A46" s="88">
        <v>7</v>
      </c>
      <c r="B46" s="6" t="s">
        <v>40</v>
      </c>
      <c r="C46" s="96" t="s">
        <v>54</v>
      </c>
      <c r="D46" s="96"/>
    </row>
    <row r="47" spans="1:4" x14ac:dyDescent="0.25">
      <c r="A47" s="88">
        <v>8</v>
      </c>
      <c r="B47" s="6" t="s">
        <v>41</v>
      </c>
      <c r="C47" s="94" t="s">
        <v>127</v>
      </c>
      <c r="D47" s="95"/>
    </row>
    <row r="48" spans="1:4" x14ac:dyDescent="0.25">
      <c r="A48" s="88">
        <v>9</v>
      </c>
      <c r="B48" s="6" t="s">
        <v>142</v>
      </c>
      <c r="C48" s="94" t="s">
        <v>138</v>
      </c>
      <c r="D48" s="95"/>
    </row>
    <row r="49" spans="1:4" x14ac:dyDescent="0.25">
      <c r="A49" s="88">
        <v>10</v>
      </c>
      <c r="B49" s="6" t="s">
        <v>143</v>
      </c>
      <c r="C49" s="88" t="s">
        <v>128</v>
      </c>
      <c r="D49" s="64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6">
    <mergeCell ref="C43:D43"/>
    <mergeCell ref="C21:D21"/>
    <mergeCell ref="A26:D26"/>
    <mergeCell ref="C40:D40"/>
    <mergeCell ref="C41:D41"/>
    <mergeCell ref="C42:D42"/>
    <mergeCell ref="C9:D9"/>
    <mergeCell ref="C10:D10"/>
    <mergeCell ref="C11:D11"/>
    <mergeCell ref="C19:D19"/>
    <mergeCell ref="C20:D20"/>
    <mergeCell ref="C48:D48"/>
    <mergeCell ref="C45:D45"/>
    <mergeCell ref="C46:D46"/>
    <mergeCell ref="C47:D47"/>
    <mergeCell ref="C44:D44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scale="7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topLeftCell="A30" zoomScale="130" zoomScaleNormal="130" workbookViewId="0">
      <selection sqref="A1:H71"/>
    </sheetView>
  </sheetViews>
  <sheetFormatPr defaultRowHeight="15" x14ac:dyDescent="0.25"/>
  <cols>
    <col min="1" max="1" width="15.85546875" customWidth="1"/>
    <col min="2" max="2" width="14" style="33" customWidth="1"/>
    <col min="3" max="3" width="8.5703125" style="82" customWidth="1"/>
    <col min="4" max="4" width="8.28515625" customWidth="1"/>
    <col min="5" max="5" width="9" customWidth="1"/>
    <col min="6" max="6" width="9.7109375" customWidth="1"/>
    <col min="7" max="7" width="9" customWidth="1"/>
    <col min="8" max="8" width="11.28515625" customWidth="1"/>
  </cols>
  <sheetData>
    <row r="1" spans="1:8" x14ac:dyDescent="0.25">
      <c r="A1" s="4" t="s">
        <v>114</v>
      </c>
      <c r="B1"/>
      <c r="C1" s="75"/>
      <c r="D1" s="40"/>
    </row>
    <row r="2" spans="1:8" ht="13.5" customHeight="1" x14ac:dyDescent="0.25">
      <c r="A2" s="4" t="s">
        <v>129</v>
      </c>
      <c r="B2"/>
      <c r="C2" s="75"/>
      <c r="D2" s="40"/>
    </row>
    <row r="3" spans="1:8" ht="56.25" customHeight="1" x14ac:dyDescent="0.25">
      <c r="A3" s="124" t="s">
        <v>60</v>
      </c>
      <c r="B3" s="125"/>
      <c r="C3" s="76" t="s">
        <v>61</v>
      </c>
      <c r="D3" s="31" t="s">
        <v>62</v>
      </c>
      <c r="E3" s="31" t="s">
        <v>63</v>
      </c>
      <c r="F3" s="31" t="s">
        <v>64</v>
      </c>
      <c r="G3" s="41" t="s">
        <v>65</v>
      </c>
      <c r="H3" s="31" t="s">
        <v>66</v>
      </c>
    </row>
    <row r="4" spans="1:8" ht="23.25" customHeight="1" x14ac:dyDescent="0.25">
      <c r="A4" s="129" t="s">
        <v>130</v>
      </c>
      <c r="B4" s="130"/>
      <c r="C4" s="76"/>
      <c r="D4" s="31">
        <v>564.66</v>
      </c>
      <c r="E4" s="31"/>
      <c r="F4" s="31"/>
      <c r="G4" s="41"/>
      <c r="H4" s="31"/>
    </row>
    <row r="5" spans="1:8" ht="17.25" customHeight="1" x14ac:dyDescent="0.25">
      <c r="A5" s="65" t="s">
        <v>115</v>
      </c>
      <c r="B5" s="66"/>
      <c r="C5" s="76"/>
      <c r="D5" s="31">
        <v>765.65</v>
      </c>
      <c r="E5" s="31"/>
      <c r="F5" s="31"/>
      <c r="G5" s="41"/>
      <c r="H5" s="31"/>
    </row>
    <row r="6" spans="1:8" ht="15.75" customHeight="1" x14ac:dyDescent="0.25">
      <c r="A6" s="65" t="s">
        <v>116</v>
      </c>
      <c r="B6" s="66"/>
      <c r="C6" s="76"/>
      <c r="D6" s="31">
        <v>-200.99</v>
      </c>
      <c r="E6" s="31"/>
      <c r="F6" s="31"/>
      <c r="G6" s="41"/>
      <c r="H6" s="31"/>
    </row>
    <row r="7" spans="1:8" ht="16.5" customHeight="1" x14ac:dyDescent="0.25">
      <c r="A7" s="126" t="s">
        <v>131</v>
      </c>
      <c r="B7" s="120"/>
      <c r="C7" s="120"/>
      <c r="D7" s="120"/>
      <c r="E7" s="120"/>
      <c r="F7" s="120"/>
      <c r="G7" s="120"/>
      <c r="H7" s="109"/>
    </row>
    <row r="8" spans="1:8" ht="17.25" customHeight="1" x14ac:dyDescent="0.25">
      <c r="A8" s="124" t="s">
        <v>67</v>
      </c>
      <c r="B8" s="118"/>
      <c r="C8" s="77">
        <f>C12+C15+C18+C21</f>
        <v>16.100000000000001</v>
      </c>
      <c r="D8" s="32">
        <v>-184.31</v>
      </c>
      <c r="E8" s="32">
        <f>E12+E15+E18+E21</f>
        <v>494.33000000000004</v>
      </c>
      <c r="F8" s="32">
        <f>F12+F15+F18+F21</f>
        <v>426.66</v>
      </c>
      <c r="G8" s="32">
        <f>G12+G15+G18+G21</f>
        <v>426.66</v>
      </c>
      <c r="H8" s="7">
        <f>F8-E8+D8</f>
        <v>-251.98000000000002</v>
      </c>
    </row>
    <row r="9" spans="1:8" x14ac:dyDescent="0.25">
      <c r="A9" s="42" t="s">
        <v>68</v>
      </c>
      <c r="B9" s="43"/>
      <c r="C9" s="73">
        <f>C8-C10</f>
        <v>14.490000000000002</v>
      </c>
      <c r="D9" s="7">
        <f>D8-D10</f>
        <v>-165.88</v>
      </c>
      <c r="E9" s="73">
        <f>E8-E10</f>
        <v>444.89700000000005</v>
      </c>
      <c r="F9" s="73">
        <f>F8-F10</f>
        <v>383.99400000000003</v>
      </c>
      <c r="G9" s="73">
        <f>G8-G10</f>
        <v>383.99400000000003</v>
      </c>
      <c r="H9" s="73">
        <f>F9-E9+D9</f>
        <v>-226.78300000000002</v>
      </c>
    </row>
    <row r="10" spans="1:8" x14ac:dyDescent="0.25">
      <c r="A10" s="108" t="s">
        <v>69</v>
      </c>
      <c r="B10" s="120"/>
      <c r="C10" s="73">
        <f>C8*10%</f>
        <v>1.6100000000000003</v>
      </c>
      <c r="D10" s="7">
        <v>-18.43</v>
      </c>
      <c r="E10" s="73">
        <f>E8*10%</f>
        <v>49.433000000000007</v>
      </c>
      <c r="F10" s="73">
        <f>F8*10%</f>
        <v>42.666000000000004</v>
      </c>
      <c r="G10" s="73">
        <f>G8*10%</f>
        <v>42.666000000000004</v>
      </c>
      <c r="H10" s="7">
        <f>F10-E10+D10</f>
        <v>-25.197000000000003</v>
      </c>
    </row>
    <row r="11" spans="1:8" ht="12.75" customHeight="1" x14ac:dyDescent="0.25">
      <c r="A11" s="126" t="s">
        <v>108</v>
      </c>
      <c r="B11" s="117"/>
      <c r="C11" s="117"/>
      <c r="D11" s="117"/>
      <c r="E11" s="117"/>
      <c r="F11" s="117"/>
      <c r="G11" s="117"/>
      <c r="H11" s="118"/>
    </row>
    <row r="12" spans="1:8" x14ac:dyDescent="0.25">
      <c r="A12" s="127" t="s">
        <v>51</v>
      </c>
      <c r="B12" s="128"/>
      <c r="C12" s="77">
        <v>5.75</v>
      </c>
      <c r="D12" s="32">
        <v>-75.760000000000005</v>
      </c>
      <c r="E12" s="32">
        <v>176.53</v>
      </c>
      <c r="F12" s="32">
        <v>152.58000000000001</v>
      </c>
      <c r="G12" s="32">
        <f>F12</f>
        <v>152.58000000000001</v>
      </c>
      <c r="H12" s="73">
        <f>F12-E12+D12</f>
        <v>-99.71</v>
      </c>
    </row>
    <row r="13" spans="1:8" x14ac:dyDescent="0.25">
      <c r="A13" s="42" t="s">
        <v>68</v>
      </c>
      <c r="B13" s="43"/>
      <c r="C13" s="73">
        <f>C12-C14</f>
        <v>5.1749999999999998</v>
      </c>
      <c r="D13" s="73">
        <f>D12-D14</f>
        <v>-68.2</v>
      </c>
      <c r="E13" s="73">
        <f>E12-E14</f>
        <v>158.87700000000001</v>
      </c>
      <c r="F13" s="73">
        <f>F12-F14</f>
        <v>137.322</v>
      </c>
      <c r="G13" s="73">
        <f>G12-G14</f>
        <v>137.322</v>
      </c>
      <c r="H13" s="73">
        <f>F13-E13+D13</f>
        <v>-89.75500000000001</v>
      </c>
    </row>
    <row r="14" spans="1:8" x14ac:dyDescent="0.25">
      <c r="A14" s="108" t="s">
        <v>69</v>
      </c>
      <c r="B14" s="120"/>
      <c r="C14" s="73">
        <f>C12*10%</f>
        <v>0.57500000000000007</v>
      </c>
      <c r="D14" s="7">
        <v>-7.56</v>
      </c>
      <c r="E14" s="73">
        <f>E12*10%</f>
        <v>17.653000000000002</v>
      </c>
      <c r="F14" s="73">
        <f>F12*10%</f>
        <v>15.258000000000003</v>
      </c>
      <c r="G14" s="73">
        <f>G12*10%</f>
        <v>15.258000000000003</v>
      </c>
      <c r="H14" s="73">
        <f t="shared" ref="H14:H23" si="0">F14-E14+D14</f>
        <v>-9.9549999999999983</v>
      </c>
    </row>
    <row r="15" spans="1:8" ht="23.25" customHeight="1" x14ac:dyDescent="0.25">
      <c r="A15" s="127" t="s">
        <v>44</v>
      </c>
      <c r="B15" s="128"/>
      <c r="C15" s="77">
        <v>3.51</v>
      </c>
      <c r="D15" s="86">
        <v>-31</v>
      </c>
      <c r="E15" s="32">
        <v>107.77</v>
      </c>
      <c r="F15" s="32">
        <v>94.47</v>
      </c>
      <c r="G15" s="32">
        <f>F15</f>
        <v>94.47</v>
      </c>
      <c r="H15" s="73">
        <f>F15-E15+D15</f>
        <v>-44.3</v>
      </c>
    </row>
    <row r="16" spans="1:8" x14ac:dyDescent="0.25">
      <c r="A16" s="42" t="s">
        <v>68</v>
      </c>
      <c r="B16" s="43"/>
      <c r="C16" s="73">
        <f>C15-C17</f>
        <v>3.1589999999999998</v>
      </c>
      <c r="D16" s="7">
        <f>D15-D17</f>
        <v>-27.89</v>
      </c>
      <c r="E16" s="73">
        <f>E15-E17</f>
        <v>96.992999999999995</v>
      </c>
      <c r="F16" s="73">
        <f>F15-F17</f>
        <v>85.022999999999996</v>
      </c>
      <c r="G16" s="73">
        <f>G15-G17</f>
        <v>85.022999999999996</v>
      </c>
      <c r="H16" s="73">
        <f t="shared" si="0"/>
        <v>-39.86</v>
      </c>
    </row>
    <row r="17" spans="1:8" ht="15" customHeight="1" x14ac:dyDescent="0.25">
      <c r="A17" s="108" t="s">
        <v>69</v>
      </c>
      <c r="B17" s="120"/>
      <c r="C17" s="73">
        <f>C15*10%</f>
        <v>0.35099999999999998</v>
      </c>
      <c r="D17" s="7">
        <v>-3.11</v>
      </c>
      <c r="E17" s="73">
        <f>E15*10%</f>
        <v>10.777000000000001</v>
      </c>
      <c r="F17" s="73">
        <f>F15*10%</f>
        <v>9.447000000000001</v>
      </c>
      <c r="G17" s="73">
        <f>G15*10%</f>
        <v>9.447000000000001</v>
      </c>
      <c r="H17" s="73">
        <f t="shared" si="0"/>
        <v>-4.4399999999999995</v>
      </c>
    </row>
    <row r="18" spans="1:8" ht="14.25" customHeight="1" x14ac:dyDescent="0.25">
      <c r="A18" s="127" t="s">
        <v>52</v>
      </c>
      <c r="B18" s="128"/>
      <c r="C18" s="76">
        <v>2.41</v>
      </c>
      <c r="D18" s="32">
        <v>-31.62</v>
      </c>
      <c r="E18" s="86">
        <v>74</v>
      </c>
      <c r="F18" s="90">
        <v>64</v>
      </c>
      <c r="G18" s="90">
        <f>F18</f>
        <v>64</v>
      </c>
      <c r="H18" s="73">
        <f t="shared" si="0"/>
        <v>-41.620000000000005</v>
      </c>
    </row>
    <row r="19" spans="1:8" ht="13.5" customHeight="1" x14ac:dyDescent="0.25">
      <c r="A19" s="42" t="s">
        <v>68</v>
      </c>
      <c r="B19" s="43"/>
      <c r="C19" s="73">
        <f>C18-C20</f>
        <v>2.169</v>
      </c>
      <c r="D19" s="7">
        <f>D18-D20</f>
        <v>-28.46</v>
      </c>
      <c r="E19" s="73">
        <f>E18-E20</f>
        <v>66.599999999999994</v>
      </c>
      <c r="F19" s="73">
        <f>F18-F20</f>
        <v>57.6</v>
      </c>
      <c r="G19" s="73">
        <f>G18-G20</f>
        <v>57.6</v>
      </c>
      <c r="H19" s="73">
        <f t="shared" si="0"/>
        <v>-37.459999999999994</v>
      </c>
    </row>
    <row r="20" spans="1:8" ht="12.75" customHeight="1" x14ac:dyDescent="0.25">
      <c r="A20" s="108" t="s">
        <v>69</v>
      </c>
      <c r="B20" s="120"/>
      <c r="C20" s="73">
        <f>C18*10%</f>
        <v>0.24100000000000002</v>
      </c>
      <c r="D20" s="7">
        <v>-3.16</v>
      </c>
      <c r="E20" s="73">
        <f>E18*10%</f>
        <v>7.4</v>
      </c>
      <c r="F20" s="73">
        <f>F18*10%</f>
        <v>6.4</v>
      </c>
      <c r="G20" s="73">
        <f>G18*10%</f>
        <v>6.4</v>
      </c>
      <c r="H20" s="73">
        <f t="shared" si="0"/>
        <v>-4.16</v>
      </c>
    </row>
    <row r="21" spans="1:8" ht="14.25" customHeight="1" x14ac:dyDescent="0.25">
      <c r="A21" s="10" t="s">
        <v>109</v>
      </c>
      <c r="B21" s="44"/>
      <c r="C21" s="78">
        <v>4.43</v>
      </c>
      <c r="D21" s="7">
        <v>-49.95</v>
      </c>
      <c r="E21" s="7">
        <v>136.03</v>
      </c>
      <c r="F21" s="91">
        <v>115.61</v>
      </c>
      <c r="G21" s="91">
        <f>F21</f>
        <v>115.61</v>
      </c>
      <c r="H21" s="73">
        <f t="shared" si="0"/>
        <v>-70.37</v>
      </c>
    </row>
    <row r="22" spans="1:8" ht="14.25" customHeight="1" x14ac:dyDescent="0.25">
      <c r="A22" s="42" t="s">
        <v>68</v>
      </c>
      <c r="B22" s="43"/>
      <c r="C22" s="73">
        <f>C21-C23</f>
        <v>3.9869999999999997</v>
      </c>
      <c r="D22" s="7">
        <f>D21-D23</f>
        <v>-44.96</v>
      </c>
      <c r="E22" s="73">
        <f>E21-E23</f>
        <v>122.42699999999999</v>
      </c>
      <c r="F22" s="73">
        <f>F21-F23</f>
        <v>104.04900000000001</v>
      </c>
      <c r="G22" s="73">
        <f>G21-G23</f>
        <v>104.04900000000001</v>
      </c>
      <c r="H22" s="73">
        <f t="shared" si="0"/>
        <v>-63.337999999999987</v>
      </c>
    </row>
    <row r="23" spans="1:8" x14ac:dyDescent="0.25">
      <c r="A23" s="108" t="s">
        <v>69</v>
      </c>
      <c r="B23" s="120"/>
      <c r="C23" s="73">
        <f>C21*10%</f>
        <v>0.443</v>
      </c>
      <c r="D23" s="7">
        <v>-4.99</v>
      </c>
      <c r="E23" s="73">
        <f>E21*10%</f>
        <v>13.603000000000002</v>
      </c>
      <c r="F23" s="73">
        <f>F21*10%</f>
        <v>11.561</v>
      </c>
      <c r="G23" s="73">
        <f>G21*10%</f>
        <v>11.561</v>
      </c>
      <c r="H23" s="73">
        <f t="shared" si="0"/>
        <v>-7.0320000000000018</v>
      </c>
    </row>
    <row r="24" spans="1:8" ht="9.75" customHeight="1" x14ac:dyDescent="0.25">
      <c r="A24" s="108"/>
      <c r="B24" s="109"/>
      <c r="C24" s="73"/>
      <c r="D24" s="7"/>
      <c r="E24" s="7"/>
      <c r="F24" s="7"/>
      <c r="G24" s="54"/>
      <c r="H24" s="73"/>
    </row>
    <row r="25" spans="1:8" ht="13.5" customHeight="1" x14ac:dyDescent="0.25">
      <c r="A25" s="124" t="s">
        <v>45</v>
      </c>
      <c r="B25" s="118"/>
      <c r="C25" s="78">
        <v>5.38</v>
      </c>
      <c r="D25" s="7">
        <v>765.65</v>
      </c>
      <c r="E25" s="7">
        <v>165.18</v>
      </c>
      <c r="F25" s="7">
        <v>142.87</v>
      </c>
      <c r="G25" s="87">
        <f>G26+G27</f>
        <v>14.287000000000001</v>
      </c>
      <c r="H25" s="73">
        <f>F25-E25+D25+F25-G25</f>
        <v>871.92299999999989</v>
      </c>
    </row>
    <row r="26" spans="1:8" ht="12.75" customHeight="1" x14ac:dyDescent="0.25">
      <c r="A26" s="42" t="s">
        <v>70</v>
      </c>
      <c r="B26" s="43"/>
      <c r="C26" s="73">
        <f>C25-C27</f>
        <v>4.8419999999999996</v>
      </c>
      <c r="D26" s="7">
        <v>769.68</v>
      </c>
      <c r="E26" s="73">
        <f>E25-E27</f>
        <v>148.66200000000001</v>
      </c>
      <c r="F26" s="73">
        <f>F25-F27</f>
        <v>128.583</v>
      </c>
      <c r="G26" s="55">
        <v>0</v>
      </c>
      <c r="H26" s="73">
        <f t="shared" ref="H26:H27" si="1">F26-E26+D26+F26-G26</f>
        <v>878.18399999999986</v>
      </c>
    </row>
    <row r="27" spans="1:8" ht="12.75" customHeight="1" x14ac:dyDescent="0.25">
      <c r="A27" s="108" t="s">
        <v>69</v>
      </c>
      <c r="B27" s="120"/>
      <c r="C27" s="73">
        <f>C25*10%</f>
        <v>0.53800000000000003</v>
      </c>
      <c r="D27" s="7">
        <v>-4.03</v>
      </c>
      <c r="E27" s="73">
        <f>E25*10%</f>
        <v>16.518000000000001</v>
      </c>
      <c r="F27" s="73">
        <f>F25*10%</f>
        <v>14.287000000000001</v>
      </c>
      <c r="G27" s="73">
        <f>F27</f>
        <v>14.287000000000001</v>
      </c>
      <c r="H27" s="73">
        <f t="shared" si="1"/>
        <v>-6.261000000000001</v>
      </c>
    </row>
    <row r="28" spans="1:8" ht="12.75" customHeight="1" x14ac:dyDescent="0.25">
      <c r="A28" s="108"/>
      <c r="B28" s="109"/>
      <c r="C28" s="73"/>
      <c r="D28" s="7"/>
      <c r="E28" s="7"/>
      <c r="F28" s="7"/>
      <c r="G28" s="7"/>
      <c r="H28" s="7"/>
    </row>
    <row r="29" spans="1:8" ht="12.75" customHeight="1" x14ac:dyDescent="0.25">
      <c r="A29" s="112" t="s">
        <v>119</v>
      </c>
      <c r="B29" s="111"/>
      <c r="C29" s="73"/>
      <c r="D29" s="34">
        <v>-16.68</v>
      </c>
      <c r="E29" s="34">
        <f>E31+E32+E33+E34</f>
        <v>35.5</v>
      </c>
      <c r="F29" s="34">
        <f>F31+F32+F33+F34</f>
        <v>30.570000000000004</v>
      </c>
      <c r="G29" s="34">
        <f>G31+G32+G33+G34</f>
        <v>30.570000000000004</v>
      </c>
      <c r="H29" s="34">
        <f>F29-E29+D29+F29-G29</f>
        <v>-21.609999999999996</v>
      </c>
    </row>
    <row r="30" spans="1:8" ht="12.75" customHeight="1" x14ac:dyDescent="0.25">
      <c r="A30" s="110" t="s">
        <v>120</v>
      </c>
      <c r="B30" s="111"/>
      <c r="C30" s="73"/>
      <c r="D30" s="7"/>
      <c r="E30" s="7"/>
      <c r="F30" s="7"/>
      <c r="G30" s="7"/>
      <c r="H30" s="7"/>
    </row>
    <row r="31" spans="1:8" ht="12.75" customHeight="1" x14ac:dyDescent="0.25">
      <c r="A31" s="110" t="s">
        <v>121</v>
      </c>
      <c r="B31" s="113"/>
      <c r="C31" s="73"/>
      <c r="D31" s="7">
        <v>-1.26</v>
      </c>
      <c r="E31" s="7">
        <v>1.71</v>
      </c>
      <c r="F31" s="7">
        <v>1.55</v>
      </c>
      <c r="G31" s="7">
        <f>F31</f>
        <v>1.55</v>
      </c>
      <c r="H31" s="7">
        <f>F31-E31+D31+F31-G31</f>
        <v>-1.42</v>
      </c>
    </row>
    <row r="32" spans="1:8" ht="12.75" customHeight="1" x14ac:dyDescent="0.25">
      <c r="A32" s="110" t="s">
        <v>123</v>
      </c>
      <c r="B32" s="113"/>
      <c r="C32" s="73"/>
      <c r="D32" s="7">
        <v>-5.73</v>
      </c>
      <c r="E32" s="7">
        <v>6.26</v>
      </c>
      <c r="F32" s="7">
        <v>5.78</v>
      </c>
      <c r="G32" s="7">
        <f t="shared" ref="G32:G34" si="2">F32</f>
        <v>5.78</v>
      </c>
      <c r="H32" s="7">
        <f t="shared" ref="H32:H34" si="3">F32-E32+D32+F32-G32</f>
        <v>-6.21</v>
      </c>
    </row>
    <row r="33" spans="1:8" ht="12.75" customHeight="1" x14ac:dyDescent="0.25">
      <c r="A33" s="110" t="s">
        <v>124</v>
      </c>
      <c r="B33" s="113"/>
      <c r="C33" s="73"/>
      <c r="D33" s="7">
        <v>-8.67</v>
      </c>
      <c r="E33" s="7">
        <v>25.79</v>
      </c>
      <c r="F33" s="7">
        <v>21.69</v>
      </c>
      <c r="G33" s="7">
        <f t="shared" si="2"/>
        <v>21.69</v>
      </c>
      <c r="H33" s="7">
        <f t="shared" si="3"/>
        <v>-12.769999999999998</v>
      </c>
    </row>
    <row r="34" spans="1:8" ht="12.75" customHeight="1" x14ac:dyDescent="0.25">
      <c r="A34" s="110" t="s">
        <v>122</v>
      </c>
      <c r="B34" s="113"/>
      <c r="C34" s="73"/>
      <c r="D34" s="7">
        <v>-1.02</v>
      </c>
      <c r="E34" s="7">
        <v>1.74</v>
      </c>
      <c r="F34" s="7">
        <v>1.55</v>
      </c>
      <c r="G34" s="7">
        <f t="shared" si="2"/>
        <v>1.55</v>
      </c>
      <c r="H34" s="7">
        <f t="shared" si="3"/>
        <v>-1.21</v>
      </c>
    </row>
    <row r="35" spans="1:8" ht="18.75" customHeight="1" x14ac:dyDescent="0.25">
      <c r="A35" s="112" t="s">
        <v>112</v>
      </c>
      <c r="B35" s="134"/>
      <c r="C35" s="73"/>
      <c r="D35" s="73"/>
      <c r="E35" s="78">
        <f>E8+E25+E29</f>
        <v>695.01</v>
      </c>
      <c r="F35" s="78">
        <f t="shared" ref="F35:G35" si="4">F8+F25+F29</f>
        <v>600.1</v>
      </c>
      <c r="G35" s="78">
        <f t="shared" si="4"/>
        <v>471.517</v>
      </c>
      <c r="H35" s="7"/>
    </row>
    <row r="36" spans="1:8" ht="19.5" customHeight="1" x14ac:dyDescent="0.25">
      <c r="A36" s="131" t="s">
        <v>117</v>
      </c>
      <c r="B36" s="133"/>
      <c r="C36" s="79"/>
      <c r="D36" s="79">
        <f>D4</f>
        <v>564.66</v>
      </c>
      <c r="E36" s="71"/>
      <c r="F36" s="71"/>
      <c r="G36" s="79"/>
      <c r="H36" s="79">
        <f>F35-E35+D36+F35-G35</f>
        <v>598.33299999999986</v>
      </c>
    </row>
    <row r="37" spans="1:8" ht="23.25" customHeight="1" x14ac:dyDescent="0.25">
      <c r="A37" s="131" t="s">
        <v>132</v>
      </c>
      <c r="B37" s="131"/>
      <c r="C37" s="80"/>
      <c r="D37" s="70"/>
      <c r="E37" s="71"/>
      <c r="F37" s="72"/>
      <c r="G37" s="72"/>
      <c r="H37" s="71">
        <f>H38+H39</f>
        <v>598.33299999999986</v>
      </c>
    </row>
    <row r="38" spans="1:8" ht="18.75" customHeight="1" x14ac:dyDescent="0.25">
      <c r="A38" s="131" t="s">
        <v>115</v>
      </c>
      <c r="B38" s="132"/>
      <c r="C38" s="80"/>
      <c r="D38" s="70"/>
      <c r="E38" s="71"/>
      <c r="F38" s="72"/>
      <c r="G38" s="72"/>
      <c r="H38" s="71">
        <f>H26</f>
        <v>878.18399999999986</v>
      </c>
    </row>
    <row r="39" spans="1:8" ht="18.75" customHeight="1" x14ac:dyDescent="0.25">
      <c r="A39" s="131" t="s">
        <v>116</v>
      </c>
      <c r="B39" s="133"/>
      <c r="C39" s="80"/>
      <c r="D39" s="70"/>
      <c r="E39" s="71"/>
      <c r="F39" s="72"/>
      <c r="G39" s="72"/>
      <c r="H39" s="71">
        <f>H8+H29+H27</f>
        <v>-279.85100000000006</v>
      </c>
    </row>
    <row r="40" spans="1:8" ht="12" customHeight="1" x14ac:dyDescent="0.25">
      <c r="A40" s="63"/>
      <c r="B40" s="63"/>
      <c r="C40" s="81"/>
      <c r="D40" s="27"/>
      <c r="E40" s="27"/>
      <c r="F40" s="27"/>
      <c r="G40" s="27"/>
      <c r="H40" s="27"/>
    </row>
    <row r="41" spans="1:8" ht="14.25" customHeight="1" x14ac:dyDescent="0.25">
      <c r="A41" s="114"/>
      <c r="B41" s="115"/>
      <c r="C41" s="115"/>
      <c r="D41" s="115"/>
      <c r="E41" s="115"/>
      <c r="F41" s="115"/>
      <c r="G41" s="115"/>
      <c r="H41" s="115"/>
    </row>
    <row r="42" spans="1:8" x14ac:dyDescent="0.25">
      <c r="A42" s="20" t="s">
        <v>133</v>
      </c>
      <c r="D42" s="22"/>
      <c r="E42" s="22"/>
      <c r="F42" s="22"/>
      <c r="G42" s="22"/>
    </row>
    <row r="43" spans="1:8" x14ac:dyDescent="0.25">
      <c r="A43" s="119" t="s">
        <v>55</v>
      </c>
      <c r="B43" s="120"/>
      <c r="C43" s="120"/>
      <c r="D43" s="109"/>
      <c r="E43" s="35" t="s">
        <v>56</v>
      </c>
      <c r="F43" s="35" t="s">
        <v>57</v>
      </c>
      <c r="G43" s="35" t="s">
        <v>113</v>
      </c>
      <c r="H43" s="69" t="s">
        <v>118</v>
      </c>
    </row>
    <row r="44" spans="1:8" x14ac:dyDescent="0.25">
      <c r="A44" s="119" t="s">
        <v>134</v>
      </c>
      <c r="B44" s="120"/>
      <c r="C44" s="120"/>
      <c r="D44" s="109"/>
      <c r="E44" s="36"/>
      <c r="F44" s="35"/>
      <c r="G44" s="37"/>
      <c r="H44" s="69"/>
    </row>
    <row r="45" spans="1:8" x14ac:dyDescent="0.25">
      <c r="A45" s="116" t="s">
        <v>8</v>
      </c>
      <c r="B45" s="117"/>
      <c r="C45" s="117"/>
      <c r="D45" s="118"/>
      <c r="E45" s="36"/>
      <c r="F45" s="35"/>
      <c r="G45" s="37">
        <f>SUM(G44:G44)</f>
        <v>0</v>
      </c>
      <c r="H45" s="64"/>
    </row>
    <row r="46" spans="1:8" ht="27.75" customHeight="1" x14ac:dyDescent="0.25">
      <c r="A46" s="45"/>
      <c r="B46" s="46"/>
      <c r="C46" s="83"/>
      <c r="D46" s="46"/>
      <c r="E46" s="67"/>
      <c r="F46" s="47"/>
      <c r="G46" s="68"/>
    </row>
    <row r="47" spans="1:8" x14ac:dyDescent="0.25">
      <c r="A47" s="20" t="s">
        <v>46</v>
      </c>
      <c r="D47" s="22"/>
      <c r="E47" s="22"/>
      <c r="F47" s="22"/>
      <c r="G47" s="22"/>
    </row>
    <row r="48" spans="1:8" x14ac:dyDescent="0.25">
      <c r="A48" s="20" t="s">
        <v>47</v>
      </c>
      <c r="D48" s="22"/>
      <c r="E48" s="22"/>
      <c r="F48" s="22"/>
      <c r="G48" s="22"/>
    </row>
    <row r="49" spans="1:7" ht="23.25" customHeight="1" x14ac:dyDescent="0.25">
      <c r="A49" s="119" t="s">
        <v>59</v>
      </c>
      <c r="B49" s="120"/>
      <c r="C49" s="120"/>
      <c r="D49" s="120"/>
      <c r="E49" s="109"/>
      <c r="F49" s="39" t="s">
        <v>57</v>
      </c>
      <c r="G49" s="38" t="s">
        <v>58</v>
      </c>
    </row>
    <row r="50" spans="1:7" x14ac:dyDescent="0.25">
      <c r="A50" s="116"/>
      <c r="B50" s="117"/>
      <c r="C50" s="117"/>
      <c r="D50" s="117"/>
      <c r="E50" s="118"/>
      <c r="F50" s="35" t="s">
        <v>54</v>
      </c>
      <c r="G50" s="35">
        <v>0</v>
      </c>
    </row>
    <row r="51" spans="1:7" x14ac:dyDescent="0.25">
      <c r="A51" s="45"/>
      <c r="B51" s="46"/>
      <c r="C51" s="83"/>
      <c r="D51" s="46"/>
      <c r="E51" s="46"/>
      <c r="F51" s="47"/>
      <c r="G51" s="47"/>
    </row>
    <row r="52" spans="1:7" x14ac:dyDescent="0.25">
      <c r="A52" s="51" t="s">
        <v>71</v>
      </c>
      <c r="B52" s="52"/>
      <c r="C52" s="84"/>
      <c r="D52" s="52"/>
      <c r="E52" s="52"/>
      <c r="F52" s="35"/>
      <c r="G52" s="35"/>
    </row>
    <row r="53" spans="1:7" x14ac:dyDescent="0.25">
      <c r="A53" s="119" t="s">
        <v>72</v>
      </c>
      <c r="B53" s="122"/>
      <c r="C53" s="94" t="s">
        <v>73</v>
      </c>
      <c r="D53" s="122"/>
      <c r="E53" s="35" t="s">
        <v>74</v>
      </c>
      <c r="F53" s="35" t="s">
        <v>75</v>
      </c>
      <c r="G53" s="35" t="s">
        <v>76</v>
      </c>
    </row>
    <row r="54" spans="1:7" x14ac:dyDescent="0.25">
      <c r="A54" s="119" t="s">
        <v>93</v>
      </c>
      <c r="B54" s="122"/>
      <c r="C54" s="94" t="s">
        <v>54</v>
      </c>
      <c r="D54" s="109"/>
      <c r="E54" s="35">
        <v>6</v>
      </c>
      <c r="F54" s="35" t="s">
        <v>54</v>
      </c>
      <c r="G54" s="35" t="s">
        <v>54</v>
      </c>
    </row>
    <row r="55" spans="1:7" x14ac:dyDescent="0.25">
      <c r="A55" s="48"/>
      <c r="B55" s="49"/>
      <c r="C55" s="81"/>
      <c r="D55" s="50"/>
      <c r="E55" s="47"/>
      <c r="F55" s="47"/>
      <c r="G55" s="47"/>
    </row>
    <row r="56" spans="1:7" x14ac:dyDescent="0.25">
      <c r="A56" s="20" t="s">
        <v>110</v>
      </c>
      <c r="F56" s="53"/>
    </row>
    <row r="57" spans="1:7" x14ac:dyDescent="0.25">
      <c r="A57" s="121" t="s">
        <v>136</v>
      </c>
      <c r="B57" s="115"/>
      <c r="C57" s="115"/>
      <c r="D57" s="115"/>
      <c r="E57" s="115"/>
      <c r="F57" s="115"/>
      <c r="G57" s="115"/>
    </row>
    <row r="58" spans="1:7" x14ac:dyDescent="0.25">
      <c r="A58" s="123" t="s">
        <v>135</v>
      </c>
      <c r="B58" s="123"/>
      <c r="C58" s="123"/>
      <c r="D58" s="123"/>
      <c r="E58" s="123"/>
      <c r="F58" s="123"/>
      <c r="G58" s="123"/>
    </row>
    <row r="59" spans="1:7" x14ac:dyDescent="0.25">
      <c r="A59" s="123"/>
      <c r="B59" s="123"/>
      <c r="C59" s="123"/>
      <c r="D59" s="123"/>
      <c r="E59" s="123"/>
      <c r="F59" s="123"/>
      <c r="G59" s="123"/>
    </row>
    <row r="60" spans="1:7" x14ac:dyDescent="0.25">
      <c r="A60" s="123"/>
      <c r="B60" s="123"/>
      <c r="C60" s="123"/>
      <c r="D60" s="123"/>
      <c r="E60" s="123"/>
      <c r="F60" s="123"/>
      <c r="G60" s="123"/>
    </row>
    <row r="61" spans="1:7" ht="31.5" customHeight="1" x14ac:dyDescent="0.25">
      <c r="A61" s="123"/>
      <c r="B61" s="123"/>
      <c r="C61" s="123"/>
      <c r="D61" s="123"/>
      <c r="E61" s="123"/>
      <c r="F61" s="123"/>
      <c r="G61" s="123"/>
    </row>
    <row r="62" spans="1:7" x14ac:dyDescent="0.25">
      <c r="A62" s="62"/>
      <c r="B62" s="62"/>
      <c r="C62" s="85"/>
      <c r="D62" s="62"/>
      <c r="E62" s="62"/>
      <c r="F62" s="62"/>
      <c r="G62" s="62"/>
    </row>
    <row r="63" spans="1:7" x14ac:dyDescent="0.25">
      <c r="A63" s="62"/>
      <c r="B63" s="62"/>
      <c r="C63" s="85"/>
      <c r="D63" s="62"/>
      <c r="E63" s="62"/>
      <c r="F63" s="62"/>
      <c r="G63" s="62"/>
    </row>
    <row r="64" spans="1:7" x14ac:dyDescent="0.25">
      <c r="A64" s="4" t="s">
        <v>77</v>
      </c>
      <c r="B64" s="92"/>
      <c r="C64" s="93"/>
      <c r="D64" s="4"/>
      <c r="E64" s="4"/>
      <c r="F64" s="4"/>
    </row>
    <row r="65" spans="1:6" x14ac:dyDescent="0.25">
      <c r="A65" s="4" t="s">
        <v>78</v>
      </c>
      <c r="B65" s="92"/>
      <c r="C65" s="93"/>
      <c r="D65" s="4"/>
      <c r="E65" s="4" t="s">
        <v>144</v>
      </c>
      <c r="F65" s="4"/>
    </row>
    <row r="66" spans="1:6" x14ac:dyDescent="0.25">
      <c r="A66" s="4" t="s">
        <v>79</v>
      </c>
      <c r="B66" s="92"/>
      <c r="C66" s="93"/>
      <c r="D66" s="4"/>
      <c r="E66" s="4"/>
      <c r="F66" s="4"/>
    </row>
    <row r="67" spans="1:6" ht="37.5" customHeight="1" x14ac:dyDescent="0.25">
      <c r="A67" s="4"/>
      <c r="B67" s="92"/>
      <c r="C67" s="93"/>
      <c r="D67" s="4"/>
      <c r="E67" s="4"/>
      <c r="F67" s="4"/>
    </row>
    <row r="68" spans="1:6" x14ac:dyDescent="0.25">
      <c r="A68" s="18" t="s">
        <v>80</v>
      </c>
    </row>
    <row r="69" spans="1:6" x14ac:dyDescent="0.25">
      <c r="A69" s="18" t="s">
        <v>81</v>
      </c>
    </row>
    <row r="70" spans="1:6" x14ac:dyDescent="0.25">
      <c r="A70" s="18" t="s">
        <v>137</v>
      </c>
    </row>
    <row r="71" spans="1:6" x14ac:dyDescent="0.25">
      <c r="A71" s="18" t="s">
        <v>82</v>
      </c>
    </row>
    <row r="72" spans="1:6" x14ac:dyDescent="0.25">
      <c r="A72" s="18"/>
    </row>
  </sheetData>
  <mergeCells count="40">
    <mergeCell ref="A17:B17"/>
    <mergeCell ref="A18:B18"/>
    <mergeCell ref="A20:B20"/>
    <mergeCell ref="A23:B23"/>
    <mergeCell ref="A25:B25"/>
    <mergeCell ref="A58:G61"/>
    <mergeCell ref="A3:B3"/>
    <mergeCell ref="A8:B8"/>
    <mergeCell ref="A10:B10"/>
    <mergeCell ref="A11:H11"/>
    <mergeCell ref="A12:B12"/>
    <mergeCell ref="A27:B27"/>
    <mergeCell ref="A4:B4"/>
    <mergeCell ref="A38:B38"/>
    <mergeCell ref="A39:B39"/>
    <mergeCell ref="A7:H7"/>
    <mergeCell ref="A35:B35"/>
    <mergeCell ref="A36:B36"/>
    <mergeCell ref="A37:B37"/>
    <mergeCell ref="A14:B14"/>
    <mergeCell ref="A15:B15"/>
    <mergeCell ref="A49:E49"/>
    <mergeCell ref="A50:E50"/>
    <mergeCell ref="A43:D43"/>
    <mergeCell ref="A44:D44"/>
    <mergeCell ref="A57:G57"/>
    <mergeCell ref="A53:B53"/>
    <mergeCell ref="A54:B54"/>
    <mergeCell ref="C53:D53"/>
    <mergeCell ref="C54:D54"/>
    <mergeCell ref="A32:B32"/>
    <mergeCell ref="A33:B33"/>
    <mergeCell ref="A34:B34"/>
    <mergeCell ref="A41:H41"/>
    <mergeCell ref="A45:D45"/>
    <mergeCell ref="A28:B28"/>
    <mergeCell ref="A24:B24"/>
    <mergeCell ref="A30:B30"/>
    <mergeCell ref="A29:B29"/>
    <mergeCell ref="A31:B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2020-03-17T04:30:30Z</cp:lastPrinted>
  <dcterms:created xsi:type="dcterms:W3CDTF">2013-02-18T04:38:06Z</dcterms:created>
  <dcterms:modified xsi:type="dcterms:W3CDTF">2020-03-19T04:20:29Z</dcterms:modified>
</cp:coreProperties>
</file>