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8" l="1"/>
  <c r="G22" i="8"/>
  <c r="H23" i="8"/>
  <c r="H22" i="8"/>
  <c r="H35" i="8"/>
  <c r="H26" i="8"/>
  <c r="H36" i="8"/>
  <c r="H34" i="8"/>
  <c r="G32" i="8"/>
  <c r="H33" i="8"/>
  <c r="E32" i="8"/>
  <c r="G10" i="8"/>
  <c r="G8" i="8"/>
  <c r="G26" i="8"/>
  <c r="G24" i="8"/>
  <c r="G18" i="8"/>
  <c r="G15" i="8"/>
  <c r="G12" i="8"/>
  <c r="G28" i="8"/>
  <c r="G29" i="8"/>
  <c r="G30" i="8"/>
  <c r="G31" i="8"/>
  <c r="D33" i="8"/>
  <c r="H29" i="8"/>
  <c r="H30" i="8"/>
  <c r="H31" i="8"/>
  <c r="H28" i="8"/>
  <c r="C24" i="8"/>
  <c r="C23" i="8"/>
  <c r="C20" i="8"/>
  <c r="C19" i="8"/>
  <c r="C17" i="8"/>
  <c r="C16" i="8"/>
  <c r="C14" i="8"/>
  <c r="C13" i="8"/>
  <c r="C9" i="8"/>
  <c r="C10" i="8"/>
  <c r="C8" i="8"/>
  <c r="G42" i="8"/>
  <c r="G20" i="8"/>
  <c r="G19" i="8"/>
  <c r="G17" i="8"/>
  <c r="G16" i="8"/>
  <c r="G14" i="8"/>
  <c r="G13" i="8"/>
  <c r="E20" i="8"/>
  <c r="F20" i="8"/>
  <c r="H20" i="8"/>
  <c r="E19" i="8"/>
  <c r="F19" i="8"/>
  <c r="D19" i="8"/>
  <c r="H19" i="8"/>
  <c r="H18" i="8"/>
  <c r="E17" i="8"/>
  <c r="F17" i="8"/>
  <c r="H17" i="8"/>
  <c r="E16" i="8"/>
  <c r="F16" i="8"/>
  <c r="D16" i="8"/>
  <c r="H16" i="8"/>
  <c r="H15" i="8"/>
  <c r="F14" i="8"/>
  <c r="E14" i="8"/>
  <c r="H14" i="8"/>
  <c r="F13" i="8"/>
  <c r="E13" i="8"/>
  <c r="D13" i="8"/>
  <c r="H13" i="8"/>
  <c r="H12" i="8"/>
  <c r="F24" i="8"/>
  <c r="E24" i="8"/>
  <c r="F23" i="8"/>
  <c r="E23" i="8"/>
  <c r="F8" i="8"/>
  <c r="F10" i="8"/>
  <c r="E8" i="8"/>
  <c r="E10" i="8"/>
  <c r="F9" i="8"/>
  <c r="E9" i="8"/>
  <c r="E26" i="8"/>
  <c r="F26" i="8"/>
  <c r="H10" i="8"/>
  <c r="D9" i="8"/>
  <c r="H9" i="8"/>
  <c r="H8" i="8"/>
  <c r="H24" i="8"/>
  <c r="F32" i="8"/>
  <c r="G9" i="8"/>
</calcChain>
</file>

<file path=xl/sharedStrings.xml><?xml version="1.0" encoding="utf-8"?>
<sst xmlns="http://schemas.openxmlformats.org/spreadsheetml/2006/main" count="165" uniqueCount="145">
  <si>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</si>
  <si>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</si>
  <si>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</si>
  <si>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</si>
  <si>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</si>
  <si>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</si>
  <si>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</si>
  <si>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</si>
  <si>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</si>
  <si>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</si>
  <si>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</si>
  <si>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</si>
  <si>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</si>
  <si>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</si>
  <si>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</si>
  <si>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</si>
  <si>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</si>
  <si>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</si>
  <si>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</si>
  <si>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</si>
  <si>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</si>
  <si>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</si>
  <si>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</si>
  <si>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</si>
  <si>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</si>
  <si>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</si>
  <si>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</si>
  <si>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</si>
  <si>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</si>
  <si>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</si>
  <si>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</si>
  <si>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</si>
  <si>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</si>
  <si>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</si>
  <si>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</si>
  <si>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</si>
  <si>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</si>
  <si>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</si>
  <si>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</si>
  <si>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</si>
  <si>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</si>
  <si>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</si>
  <si>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</si>
  <si>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</si>
  <si>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</si>
  <si>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</si>
  <si>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</si>
  <si>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</si>
  <si>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</si>
  <si>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</si>
  <si>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</si>
  <si>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</si>
  <si>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</si>
  <si>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</si>
  <si>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</si>
  <si>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</si>
  <si>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</si>
  <si>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</si>
  <si>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</si>
  <si>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</si>
  <si>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</si>
  <si>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</si>
  <si>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</si>
  <si>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</si>
  <si>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</si>
  <si>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</si>
  <si>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</si>
  <si>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</si>
  <si>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</si>
  <si>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</si>
  <si>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</si>
  <si>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</si>
  <si>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</si>
  <si>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</si>
  <si>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</si>
  <si>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</si>
  <si>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</si>
  <si>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</si>
  <si>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</si>
  <si>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</si>
  <si>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</si>
  <si>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Санитар. отдел -222- 21- 60</t>
  </si>
  <si>
    <t>Договор управления</t>
  </si>
  <si>
    <t>2 подъезда</t>
  </si>
  <si>
    <t>серия 25 № 01277949 от 27 апреля 2005 года</t>
  </si>
  <si>
    <t>2 этажа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</si>
  <si>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</si>
  <si>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</si>
  <si>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</si>
  <si>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</si>
  <si>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</si>
  <si>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</si>
  <si>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</si>
  <si>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</si>
  <si>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</si>
  <si>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</si>
  <si>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</si>
  <si>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</si>
  <si>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</si>
  <si>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</si>
  <si>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</si>
  <si>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</si>
  <si>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1.3 Вывоз и утилизация ТБО</t>
  </si>
  <si>
    <t>часть 4.</t>
  </si>
  <si>
    <t>ООО " Ярд"</t>
  </si>
  <si>
    <t>ООО "Комфорт"</t>
  </si>
  <si>
    <t>ул.Светланская.183</t>
  </si>
  <si>
    <t>2-260-343</t>
  </si>
  <si>
    <t>ул. Тунгусская,8</t>
  </si>
  <si>
    <t>Количество проживающих</t>
  </si>
  <si>
    <t>01.10.2013 г.</t>
  </si>
  <si>
    <t>Площадь нежилых помещений</t>
  </si>
  <si>
    <t>итого по дому:</t>
  </si>
  <si>
    <t>сумма, т.р.</t>
  </si>
  <si>
    <t>Краснознаменный переулок, 12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</si>
  <si>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</si>
  <si>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</si>
  <si>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</si>
  <si>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</si>
  <si>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 xml:space="preserve">                                                      № 12 по Краснознаменному переулку                                             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</si>
  <si>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</si>
  <si>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</si>
  <si>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</si>
  <si>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</si>
  <si>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</si>
  <si>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</si>
  <si>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         Отчет ООО "Управляющей компании Ленинского района"  за 2019 год</t>
  </si>
  <si>
    <t>357,30 кв.м.</t>
  </si>
  <si>
    <t>177,00 кв.м</t>
  </si>
  <si>
    <t>всего: 46,90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</si>
  <si>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</si>
  <si>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</si>
  <si>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</si>
  <si>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</si>
  <si>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</si>
  <si>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Аварийный ремонт частей фасада</t>
  </si>
  <si>
    <t>Исполнитель</t>
  </si>
  <si>
    <t>Вертикаль</t>
  </si>
  <si>
    <t>План по статье "текущий ремонт" на 2020 год.</t>
  </si>
  <si>
    <t>Экономич. отдел - 220-50-87</t>
  </si>
  <si>
    <t>Предложение Управляющей компании:1. ремонт инженерных коммуникаций. 2. Ремонт подъезда. При не достаточном количестве денежных средств по статье текущий ремонт, выполнение работ  возможно за счет дополнительного сбора средств.</t>
  </si>
  <si>
    <t>11 чел</t>
  </si>
  <si>
    <t>ООО "Восток-Мегаполис"</t>
  </si>
  <si>
    <t xml:space="preserve">                     ООО "Управляющая компания Ленинского района "</t>
  </si>
  <si>
    <r>
      <t xml:space="preserve">ИСХ_№ </t>
    </r>
    <r>
      <rPr>
        <b/>
        <u/>
        <sz val="10"/>
        <color theme="1"/>
        <rFont val="Calibri"/>
        <family val="2"/>
        <charset val="204"/>
        <scheme val="minor"/>
      </rPr>
      <t xml:space="preserve">       51/01 от 15.01.2020 год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</si>
</sst>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8" fillId="0" borderId="1" xfId="1" applyNumberFormat="1" applyFont="1" applyFill="1" applyBorder="1" applyAlignment="1">
      <alignment horizont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wrapText="1"/>
    </xf>
    <xf numFmtId="0" fontId="9" fillId="0" borderId="7" xfId="1" applyFont="1" applyFill="1" applyBorder="1" applyAlignment="1">
      <alignment horizontal="left"/>
    </xf>
    <xf numFmtId="0" fontId="8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49" fontId="8" fillId="0" borderId="7" xfId="1" applyNumberFormat="1" applyFont="1" applyFill="1" applyBorder="1" applyAlignment="1">
      <alignment horizontal="center"/>
    </xf>
    <xf numFmtId="0" fontId="8" fillId="0" borderId="7" xfId="1" applyFont="1" applyFill="1" applyBorder="1"/>
    <xf numFmtId="0" fontId="8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9" fillId="0" borderId="2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8" fillId="0" borderId="3" xfId="1" applyNumberFormat="1" applyFont="1" applyFill="1" applyBorder="1" applyAlignment="1">
      <alignment horizontal="center"/>
    </xf>
    <xf numFmtId="0" fontId="8" fillId="0" borderId="3" xfId="1" applyFont="1" applyFill="1" applyBorder="1" applyAlignment="1"/>
    <xf numFmtId="49" fontId="8" fillId="0" borderId="8" xfId="1" applyNumberFormat="1" applyFont="1" applyFill="1" applyBorder="1" applyAlignment="1">
      <alignment horizontal="center"/>
    </xf>
    <xf numFmtId="0" fontId="8" fillId="0" borderId="8" xfId="1" applyFont="1" applyFill="1" applyBorder="1" applyAlignment="1"/>
    <xf numFmtId="49" fontId="8" fillId="0" borderId="4" xfId="1" applyNumberFormat="1" applyFont="1" applyFill="1" applyBorder="1" applyAlignment="1">
      <alignment horizontal="center"/>
    </xf>
    <xf numFmtId="0" fontId="8" fillId="0" borderId="4" xfId="1" applyFont="1" applyFill="1" applyBorder="1" applyAlignment="1"/>
    <xf numFmtId="0" fontId="7" fillId="0" borderId="2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3" fillId="0" borderId="1" xfId="0" applyFont="1" applyBorder="1"/>
    <xf numFmtId="0" fontId="7" fillId="0" borderId="2" xfId="0" applyFont="1" applyFill="1" applyBorder="1" applyAlignment="1"/>
    <xf numFmtId="0" fontId="4" fillId="0" borderId="6" xfId="0" applyFont="1" applyBorder="1" applyAlignment="1"/>
    <xf numFmtId="0" fontId="1" fillId="0" borderId="0" xfId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3" fillId="0" borderId="1" xfId="0" applyFont="1" applyFill="1" applyBorder="1"/>
    <xf numFmtId="0" fontId="0" fillId="0" borderId="1" xfId="0" applyBorder="1"/>
    <xf numFmtId="2" fontId="0" fillId="0" borderId="0" xfId="0" applyNumberFormat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Alignment="1">
      <alignment wrapText="1"/>
    </xf>
    <xf numFmtId="2" fontId="0" fillId="0" borderId="0" xfId="0" applyNumberFormat="1"/>
    <xf numFmtId="2" fontId="3" fillId="0" borderId="1" xfId="0" applyNumberFormat="1" applyFont="1" applyFill="1" applyBorder="1" applyAlignment="1">
      <alignment horizontal="center" wrapText="1"/>
    </xf>
    <xf numFmtId="2" fontId="6" fillId="0" borderId="0" xfId="0" applyNumberFormat="1" applyFont="1"/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/>
    <xf numFmtId="2" fontId="13" fillId="0" borderId="0" xfId="0" applyNumberFormat="1" applyFont="1"/>
    <xf numFmtId="2" fontId="7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2" fillId="0" borderId="6" xfId="1" applyNumberFormat="1" applyFont="1" applyFill="1" applyBorder="1" applyAlignment="1">
      <alignment horizontal="center"/>
    </xf>
    <xf numFmtId="49" fontId="11" fillId="0" borderId="2" xfId="2" applyNumberFormat="1" applyFont="1" applyFill="1" applyBorder="1" applyAlignment="1" applyProtection="1">
      <alignment horizontal="center"/>
    </xf>
    <xf numFmtId="49" fontId="11" fillId="0" borderId="6" xfId="2" applyNumberFormat="1" applyFont="1" applyFill="1" applyBorder="1" applyAlignment="1" applyProtection="1">
      <alignment horizontal="center"/>
    </xf>
    <xf numFmtId="49" fontId="8" fillId="0" borderId="2" xfId="1" applyNumberFormat="1" applyFont="1" applyFill="1" applyBorder="1" applyAlignment="1">
      <alignment horizontal="center"/>
    </xf>
    <xf numFmtId="49" fontId="8" fillId="0" borderId="6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7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4" fillId="0" borderId="6" xfId="0" applyFont="1" applyBorder="1" applyAlignment="1"/>
    <xf numFmtId="0" fontId="0" fillId="0" borderId="6" xfId="0" applyBorder="1" applyAlignment="1"/>
    <xf numFmtId="0" fontId="0" fillId="0" borderId="5" xfId="0" applyBorder="1" applyAlignment="1"/>
    <xf numFmtId="0" fontId="7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  <xf numFmtId="0" fontId="10" fillId="0" borderId="0" xfId="0" applyFont="1" applyAlignment="1"/>
    <xf numFmtId="0" fontId="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H13" sqref="H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1" t="s">
        <v>126</v>
      </c>
      <c r="B1" s="36"/>
      <c r="C1" s="65"/>
      <c r="D1" s="36"/>
    </row>
    <row r="2" spans="1:4" ht="15" customHeight="1" x14ac:dyDescent="0.25">
      <c r="A2" s="1" t="s">
        <v>48</v>
      </c>
      <c r="B2" s="36"/>
      <c r="C2" s="66"/>
      <c r="D2" s="36"/>
    </row>
    <row r="3" spans="1:4" x14ac:dyDescent="0.25">
      <c r="A3" s="104" t="s">
        <v>119</v>
      </c>
      <c r="B3" s="105"/>
      <c r="C3" s="105"/>
      <c r="D3" s="105"/>
    </row>
    <row r="4" spans="1:4" s="20" customFormat="1" ht="14.25" customHeight="1" x14ac:dyDescent="0.2">
      <c r="A4" s="19" t="s">
        <v>144</v>
      </c>
      <c r="C4" s="19"/>
    </row>
    <row r="5" spans="1:4" ht="15" customHeight="1" x14ac:dyDescent="0.25">
      <c r="A5" s="3" t="s">
        <v>9</v>
      </c>
      <c r="C5" s="3"/>
    </row>
    <row r="6" spans="1:4" s="20" customFormat="1" ht="12.75" customHeight="1" x14ac:dyDescent="0.25">
      <c r="A6" s="3" t="s">
        <v>49</v>
      </c>
      <c r="C6" s="19"/>
    </row>
    <row r="7" spans="1:4" s="2" customFormat="1" ht="15" customHeight="1" x14ac:dyDescent="0.25">
      <c r="A7" s="11" t="s">
        <v>0</v>
      </c>
      <c r="B7" s="12" t="s">
        <v>10</v>
      </c>
      <c r="C7" s="23" t="s">
        <v>143</v>
      </c>
      <c r="D7" s="79"/>
    </row>
    <row r="8" spans="1:4" s="2" customFormat="1" ht="12" customHeight="1" x14ac:dyDescent="0.25">
      <c r="A8" s="11" t="s">
        <v>1</v>
      </c>
      <c r="B8" s="12" t="s">
        <v>11</v>
      </c>
      <c r="C8" s="114" t="s">
        <v>12</v>
      </c>
      <c r="D8" s="114"/>
    </row>
    <row r="9" spans="1:4" s="2" customFormat="1" ht="24" customHeight="1" x14ac:dyDescent="0.25">
      <c r="A9" s="11" t="s">
        <v>2</v>
      </c>
      <c r="B9" s="13" t="s">
        <v>13</v>
      </c>
      <c r="C9" s="115" t="s">
        <v>84</v>
      </c>
      <c r="D9" s="115"/>
    </row>
    <row r="10" spans="1:4" s="2" customFormat="1" ht="15" customHeight="1" x14ac:dyDescent="0.25">
      <c r="A10" s="11" t="s">
        <v>3</v>
      </c>
      <c r="B10" s="12" t="s">
        <v>14</v>
      </c>
      <c r="C10" s="116" t="s">
        <v>15</v>
      </c>
      <c r="D10" s="117"/>
    </row>
    <row r="11" spans="1:4" s="2" customFormat="1" ht="15" customHeight="1" x14ac:dyDescent="0.25">
      <c r="A11" s="53" t="s">
        <v>4</v>
      </c>
      <c r="B11" s="54" t="s">
        <v>88</v>
      </c>
      <c r="C11" s="103" t="s">
        <v>89</v>
      </c>
      <c r="D11" s="103" t="s">
        <v>90</v>
      </c>
    </row>
    <row r="12" spans="1:4" s="2" customFormat="1" ht="15" customHeight="1" x14ac:dyDescent="0.25">
      <c r="A12" s="55"/>
      <c r="B12" s="56"/>
      <c r="C12" s="103" t="s">
        <v>91</v>
      </c>
      <c r="D12" s="103" t="s">
        <v>92</v>
      </c>
    </row>
    <row r="13" spans="1:4" s="2" customFormat="1" ht="15" customHeight="1" x14ac:dyDescent="0.25">
      <c r="A13" s="55"/>
      <c r="B13" s="56"/>
      <c r="C13" s="103" t="s">
        <v>93</v>
      </c>
      <c r="D13" s="103" t="s">
        <v>94</v>
      </c>
    </row>
    <row r="14" spans="1:4" s="2" customFormat="1" ht="15" customHeight="1" x14ac:dyDescent="0.25">
      <c r="A14" s="55"/>
      <c r="B14" s="56"/>
      <c r="C14" s="103" t="s">
        <v>95</v>
      </c>
      <c r="D14" s="103" t="s">
        <v>97</v>
      </c>
    </row>
    <row r="15" spans="1:4" s="2" customFormat="1" ht="15" customHeight="1" x14ac:dyDescent="0.25">
      <c r="A15" s="55"/>
      <c r="B15" s="56"/>
      <c r="C15" s="103" t="s">
        <v>96</v>
      </c>
      <c r="D15" s="103" t="s">
        <v>90</v>
      </c>
    </row>
    <row r="16" spans="1:4" s="2" customFormat="1" ht="15" customHeight="1" x14ac:dyDescent="0.25">
      <c r="A16" s="55"/>
      <c r="B16" s="56"/>
      <c r="C16" s="103" t="s">
        <v>98</v>
      </c>
      <c r="D16" s="103" t="s">
        <v>99</v>
      </c>
    </row>
    <row r="17" spans="1:4" s="2" customFormat="1" ht="15" customHeight="1" x14ac:dyDescent="0.25">
      <c r="A17" s="57"/>
      <c r="B17" s="58"/>
      <c r="C17" s="103" t="s">
        <v>100</v>
      </c>
      <c r="D17" s="103" t="s">
        <v>101</v>
      </c>
    </row>
    <row r="18" spans="1:4" s="2" customFormat="1" ht="14.25" customHeight="1" x14ac:dyDescent="0.25">
      <c r="A18" s="11" t="s">
        <v>5</v>
      </c>
      <c r="B18" s="12" t="s">
        <v>16</v>
      </c>
      <c r="C18" s="118" t="s">
        <v>87</v>
      </c>
      <c r="D18" s="119"/>
    </row>
    <row r="19" spans="1:4" s="2" customFormat="1" ht="23.25" x14ac:dyDescent="0.25">
      <c r="A19" s="11" t="s">
        <v>6</v>
      </c>
      <c r="B19" s="13" t="s">
        <v>17</v>
      </c>
      <c r="C19" s="120" t="s">
        <v>51</v>
      </c>
      <c r="D19" s="121"/>
    </row>
    <row r="20" spans="1:4" s="2" customFormat="1" ht="16.5" customHeight="1" x14ac:dyDescent="0.25">
      <c r="A20" s="11" t="s">
        <v>7</v>
      </c>
      <c r="B20" s="12" t="s">
        <v>18</v>
      </c>
      <c r="C20" s="122" t="s">
        <v>19</v>
      </c>
      <c r="D20" s="123"/>
    </row>
    <row r="21" spans="1:4" s="2" customFormat="1" ht="16.5" customHeight="1" x14ac:dyDescent="0.25">
      <c r="A21" s="21"/>
      <c r="B21" s="22"/>
      <c r="C21" s="21"/>
      <c r="D21" s="21"/>
    </row>
    <row r="22" spans="1:4" s="4" customFormat="1" ht="15.75" customHeight="1" x14ac:dyDescent="0.25">
      <c r="A22" s="7" t="s">
        <v>20</v>
      </c>
      <c r="B22" s="15"/>
      <c r="C22" s="15"/>
      <c r="D22" s="78"/>
    </row>
    <row r="23" spans="1:4" s="4" customFormat="1" ht="15.75" customHeight="1" x14ac:dyDescent="0.25">
      <c r="A23" s="14"/>
      <c r="B23" s="15"/>
      <c r="C23" s="15"/>
      <c r="D23" s="15"/>
    </row>
    <row r="24" spans="1:4" ht="21.75" customHeight="1" x14ac:dyDescent="0.25">
      <c r="A24" s="5"/>
      <c r="B24" s="16" t="s">
        <v>21</v>
      </c>
      <c r="C24" s="6" t="s">
        <v>22</v>
      </c>
      <c r="D24" s="8" t="s">
        <v>23</v>
      </c>
    </row>
    <row r="25" spans="1:4" s="4" customFormat="1" ht="28.5" customHeight="1" x14ac:dyDescent="0.25">
      <c r="A25" s="124" t="s">
        <v>26</v>
      </c>
      <c r="B25" s="125"/>
      <c r="C25" s="125"/>
      <c r="D25" s="126"/>
    </row>
    <row r="26" spans="1:4" s="4" customFormat="1" ht="15" customHeight="1" x14ac:dyDescent="0.25">
      <c r="A26" s="25"/>
      <c r="B26" s="26"/>
      <c r="C26" s="26"/>
      <c r="D26" s="27"/>
    </row>
    <row r="27" spans="1:4" ht="13.5" customHeight="1" x14ac:dyDescent="0.25">
      <c r="A27" s="6">
        <v>1</v>
      </c>
      <c r="B27" s="5" t="s">
        <v>104</v>
      </c>
      <c r="C27" s="5" t="s">
        <v>24</v>
      </c>
      <c r="D27" s="5" t="s">
        <v>25</v>
      </c>
    </row>
    <row r="28" spans="1:4" x14ac:dyDescent="0.25">
      <c r="A28" s="18" t="s">
        <v>27</v>
      </c>
      <c r="B28" s="17"/>
      <c r="C28" s="17"/>
      <c r="D28" s="17"/>
    </row>
    <row r="29" spans="1:4" ht="12.75" customHeight="1" x14ac:dyDescent="0.25">
      <c r="A29" s="6">
        <v>1</v>
      </c>
      <c r="B29" s="5" t="s">
        <v>105</v>
      </c>
      <c r="C29" s="5" t="s">
        <v>106</v>
      </c>
      <c r="D29" s="5" t="s">
        <v>107</v>
      </c>
    </row>
    <row r="30" spans="1:4" x14ac:dyDescent="0.25">
      <c r="A30" s="18" t="s">
        <v>41</v>
      </c>
      <c r="B30" s="17"/>
      <c r="C30" s="17"/>
      <c r="D30" s="17"/>
    </row>
    <row r="31" spans="1:4" ht="13.5" customHeight="1" x14ac:dyDescent="0.25">
      <c r="A31" s="18" t="s">
        <v>42</v>
      </c>
      <c r="B31" s="17"/>
      <c r="C31" s="17"/>
      <c r="D31" s="17"/>
    </row>
    <row r="32" spans="1:4" ht="12" customHeight="1" x14ac:dyDescent="0.25">
      <c r="A32" s="6">
        <v>1</v>
      </c>
      <c r="B32" s="5" t="s">
        <v>142</v>
      </c>
      <c r="C32" s="5" t="s">
        <v>108</v>
      </c>
      <c r="D32" s="5" t="s">
        <v>28</v>
      </c>
    </row>
    <row r="33" spans="1:4" x14ac:dyDescent="0.25">
      <c r="A33" s="18" t="s">
        <v>29</v>
      </c>
      <c r="B33" s="17"/>
      <c r="C33" s="17"/>
      <c r="D33" s="17"/>
    </row>
    <row r="34" spans="1:4" ht="14.25" customHeight="1" x14ac:dyDescent="0.25">
      <c r="A34" s="6">
        <v>1</v>
      </c>
      <c r="B34" s="5" t="s">
        <v>30</v>
      </c>
      <c r="C34" s="5" t="s">
        <v>24</v>
      </c>
      <c r="D34" s="5" t="s">
        <v>31</v>
      </c>
    </row>
    <row r="35" spans="1:4" ht="13.5" customHeight="1" x14ac:dyDescent="0.25">
      <c r="A35" s="18" t="s">
        <v>32</v>
      </c>
      <c r="B35" s="17"/>
      <c r="C35" s="17"/>
      <c r="D35" s="17"/>
    </row>
    <row r="36" spans="1:4" x14ac:dyDescent="0.25">
      <c r="A36" s="6">
        <v>1</v>
      </c>
      <c r="B36" s="5" t="s">
        <v>33</v>
      </c>
      <c r="C36" s="5" t="s">
        <v>24</v>
      </c>
      <c r="D36" s="5" t="s">
        <v>25</v>
      </c>
    </row>
    <row r="37" spans="1:4" x14ac:dyDescent="0.25">
      <c r="A37" s="24"/>
      <c r="B37" s="10"/>
      <c r="C37" s="10"/>
      <c r="D37" s="10"/>
    </row>
    <row r="38" spans="1:4" x14ac:dyDescent="0.25">
      <c r="A38" s="3" t="s">
        <v>47</v>
      </c>
      <c r="B38" s="17"/>
      <c r="C38" s="17"/>
      <c r="D38" s="17"/>
    </row>
    <row r="39" spans="1:4" x14ac:dyDescent="0.25">
      <c r="A39" s="6">
        <v>1</v>
      </c>
      <c r="B39" s="5" t="s">
        <v>34</v>
      </c>
      <c r="C39" s="112">
        <v>1918</v>
      </c>
      <c r="D39" s="113"/>
    </row>
    <row r="40" spans="1:4" x14ac:dyDescent="0.25">
      <c r="A40" s="6">
        <v>2</v>
      </c>
      <c r="B40" s="5" t="s">
        <v>36</v>
      </c>
      <c r="C40" s="112" t="s">
        <v>85</v>
      </c>
      <c r="D40" s="113"/>
    </row>
    <row r="41" spans="1:4" ht="15" customHeight="1" x14ac:dyDescent="0.25">
      <c r="A41" s="6">
        <v>3</v>
      </c>
      <c r="B41" s="5" t="s">
        <v>37</v>
      </c>
      <c r="C41" s="110" t="s">
        <v>83</v>
      </c>
      <c r="D41" s="110"/>
    </row>
    <row r="42" spans="1:4" x14ac:dyDescent="0.25">
      <c r="A42" s="6">
        <v>4</v>
      </c>
      <c r="B42" s="5" t="s">
        <v>35</v>
      </c>
      <c r="C42" s="110" t="s">
        <v>52</v>
      </c>
      <c r="D42" s="110"/>
    </row>
    <row r="43" spans="1:4" x14ac:dyDescent="0.25">
      <c r="A43" s="102">
        <v>5</v>
      </c>
      <c r="B43" s="5" t="s">
        <v>38</v>
      </c>
      <c r="C43" s="110" t="s">
        <v>52</v>
      </c>
      <c r="D43" s="110"/>
    </row>
    <row r="44" spans="1:4" x14ac:dyDescent="0.25">
      <c r="A44" s="102">
        <v>6</v>
      </c>
      <c r="B44" s="5" t="s">
        <v>39</v>
      </c>
      <c r="C44" s="110" t="s">
        <v>127</v>
      </c>
      <c r="D44" s="110"/>
    </row>
    <row r="45" spans="1:4" ht="15" customHeight="1" x14ac:dyDescent="0.25">
      <c r="A45" s="102">
        <v>7</v>
      </c>
      <c r="B45" s="5" t="s">
        <v>111</v>
      </c>
      <c r="C45" s="111" t="s">
        <v>128</v>
      </c>
      <c r="D45" s="111"/>
    </row>
    <row r="46" spans="1:4" x14ac:dyDescent="0.25">
      <c r="A46" s="102">
        <v>8</v>
      </c>
      <c r="B46" s="5" t="s">
        <v>40</v>
      </c>
      <c r="C46" s="112" t="s">
        <v>129</v>
      </c>
      <c r="D46" s="113"/>
    </row>
    <row r="47" spans="1:4" x14ac:dyDescent="0.25">
      <c r="A47" s="102">
        <v>9</v>
      </c>
      <c r="B47" s="5" t="s">
        <v>109</v>
      </c>
      <c r="C47" s="106" t="s">
        <v>141</v>
      </c>
      <c r="D47" s="107"/>
    </row>
    <row r="48" spans="1:4" x14ac:dyDescent="0.25">
      <c r="A48" s="102">
        <v>10</v>
      </c>
      <c r="B48" s="5" t="s">
        <v>82</v>
      </c>
      <c r="C48" s="108" t="s">
        <v>110</v>
      </c>
      <c r="D48" s="109"/>
    </row>
    <row r="49" spans="1:1" ht="15" customHeight="1" x14ac:dyDescent="0.25">
      <c r="A49" s="3"/>
    </row>
    <row r="50" spans="1:1" x14ac:dyDescent="0.25">
      <c r="A50" s="3"/>
    </row>
    <row r="52" spans="1:1" ht="15" customHeight="1" x14ac:dyDescent="0.25"/>
  </sheetData>
  <mergeCells count="18">
    <mergeCell ref="C41:D41"/>
    <mergeCell ref="C42:D42"/>
    <mergeCell ref="A3:D3"/>
    <mergeCell ref="C47:D47"/>
    <mergeCell ref="C48:D48"/>
    <mergeCell ref="C44:D44"/>
    <mergeCell ref="C45:D45"/>
    <mergeCell ref="C46:D46"/>
    <mergeCell ref="C43:D43"/>
    <mergeCell ref="C8:D8"/>
    <mergeCell ref="C9:D9"/>
    <mergeCell ref="C10:D10"/>
    <mergeCell ref="C18:D18"/>
    <mergeCell ref="C19:D19"/>
    <mergeCell ref="C20:D20"/>
    <mergeCell ref="A25:D25"/>
    <mergeCell ref="C39:D39"/>
    <mergeCell ref="C40:D40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zoomScale="120" zoomScaleNormal="120" workbookViewId="0">
      <selection activeCell="K20" sqref="K20"/>
    </sheetView>
  </sheetViews>
  <sheetFormatPr defaultRowHeight="15" x14ac:dyDescent="0.25"/>
  <cols>
    <col min="1" max="1" width="15.85546875" customWidth="1"/>
    <col min="2" max="2" width="13.42578125" style="30" customWidth="1"/>
    <col min="3" max="3" width="8.5703125" style="87" customWidth="1"/>
    <col min="4" max="4" width="8.28515625" customWidth="1"/>
    <col min="5" max="5" width="9" style="91" customWidth="1"/>
    <col min="6" max="6" width="9.7109375" style="91" customWidth="1"/>
    <col min="7" max="7" width="10.5703125" customWidth="1"/>
    <col min="8" max="8" width="12.28515625" customWidth="1"/>
  </cols>
  <sheetData>
    <row r="1" spans="1:8" x14ac:dyDescent="0.25">
      <c r="A1" s="3" t="s">
        <v>115</v>
      </c>
      <c r="B1"/>
      <c r="C1" s="81"/>
      <c r="D1" s="36"/>
    </row>
    <row r="2" spans="1:8" ht="13.5" customHeight="1" x14ac:dyDescent="0.25">
      <c r="A2" s="3" t="s">
        <v>130</v>
      </c>
      <c r="B2"/>
      <c r="C2" s="81"/>
      <c r="D2" s="36"/>
    </row>
    <row r="3" spans="1:8" ht="56.25" customHeight="1" x14ac:dyDescent="0.25">
      <c r="A3" s="134" t="s">
        <v>58</v>
      </c>
      <c r="B3" s="135"/>
      <c r="C3" s="82" t="s">
        <v>59</v>
      </c>
      <c r="D3" s="28" t="s">
        <v>60</v>
      </c>
      <c r="E3" s="92" t="s">
        <v>61</v>
      </c>
      <c r="F3" s="92" t="s">
        <v>62</v>
      </c>
      <c r="G3" s="37" t="s">
        <v>63</v>
      </c>
      <c r="H3" s="28" t="s">
        <v>64</v>
      </c>
    </row>
    <row r="4" spans="1:8" ht="23.25" customHeight="1" x14ac:dyDescent="0.25">
      <c r="A4" s="131" t="s">
        <v>131</v>
      </c>
      <c r="B4" s="132"/>
      <c r="C4" s="82"/>
      <c r="D4" s="28">
        <v>96.92</v>
      </c>
      <c r="E4" s="92"/>
      <c r="F4" s="92"/>
      <c r="G4" s="37"/>
      <c r="H4" s="28"/>
    </row>
    <row r="5" spans="1:8" ht="18" customHeight="1" x14ac:dyDescent="0.25">
      <c r="A5" s="63" t="s">
        <v>116</v>
      </c>
      <c r="B5" s="64"/>
      <c r="C5" s="82"/>
      <c r="D5" s="28">
        <v>97.91</v>
      </c>
      <c r="E5" s="92"/>
      <c r="F5" s="92"/>
      <c r="G5" s="37"/>
      <c r="H5" s="28"/>
    </row>
    <row r="6" spans="1:8" ht="18.75" customHeight="1" x14ac:dyDescent="0.25">
      <c r="A6" s="63" t="s">
        <v>117</v>
      </c>
      <c r="B6" s="64"/>
      <c r="C6" s="82"/>
      <c r="D6" s="28">
        <v>-0.99</v>
      </c>
      <c r="E6" s="92"/>
      <c r="F6" s="92"/>
      <c r="G6" s="37"/>
      <c r="H6" s="28"/>
    </row>
    <row r="7" spans="1:8" ht="18" customHeight="1" x14ac:dyDescent="0.25">
      <c r="A7" s="133" t="s">
        <v>132</v>
      </c>
      <c r="B7" s="128"/>
      <c r="C7" s="128"/>
      <c r="D7" s="128"/>
      <c r="E7" s="128"/>
      <c r="F7" s="128"/>
      <c r="G7" s="128"/>
      <c r="H7" s="109"/>
    </row>
    <row r="8" spans="1:8" ht="17.25" customHeight="1" x14ac:dyDescent="0.25">
      <c r="A8" s="134" t="s">
        <v>65</v>
      </c>
      <c r="B8" s="136"/>
      <c r="C8" s="83">
        <f>C12+C15+C18</f>
        <v>13.69</v>
      </c>
      <c r="D8" s="29">
        <v>-0.86</v>
      </c>
      <c r="E8" s="75">
        <f>E12+E15+E18</f>
        <v>58.62</v>
      </c>
      <c r="F8" s="75">
        <f>F12+F15+F18</f>
        <v>56.660000000000004</v>
      </c>
      <c r="G8" s="75">
        <f>F8</f>
        <v>56.660000000000004</v>
      </c>
      <c r="H8" s="76">
        <f>F8-E8+D8</f>
        <v>-2.8199999999999936</v>
      </c>
    </row>
    <row r="9" spans="1:8" x14ac:dyDescent="0.25">
      <c r="A9" s="38" t="s">
        <v>66</v>
      </c>
      <c r="B9" s="39"/>
      <c r="C9" s="76">
        <f>C8-C10</f>
        <v>12.321</v>
      </c>
      <c r="D9" s="29">
        <f>D8-D10</f>
        <v>-0.77</v>
      </c>
      <c r="E9" s="76">
        <f t="shared" ref="E9:F9" si="0">E8-E10</f>
        <v>52.757999999999996</v>
      </c>
      <c r="F9" s="76">
        <f t="shared" si="0"/>
        <v>50.994</v>
      </c>
      <c r="G9" s="76">
        <f>G8-G10</f>
        <v>50.994</v>
      </c>
      <c r="H9" s="76">
        <f t="shared" ref="H9:H10" si="1">F9-E9+D9</f>
        <v>-2.5339999999999958</v>
      </c>
    </row>
    <row r="10" spans="1:8" x14ac:dyDescent="0.25">
      <c r="A10" s="127" t="s">
        <v>67</v>
      </c>
      <c r="B10" s="128"/>
      <c r="C10" s="76">
        <f>C8*10%</f>
        <v>1.369</v>
      </c>
      <c r="D10" s="29">
        <v>-0.09</v>
      </c>
      <c r="E10" s="76">
        <f>E8*10%</f>
        <v>5.8620000000000001</v>
      </c>
      <c r="F10" s="76">
        <f>F8*10%</f>
        <v>5.6660000000000004</v>
      </c>
      <c r="G10" s="76">
        <f>F10</f>
        <v>5.6660000000000004</v>
      </c>
      <c r="H10" s="76">
        <f t="shared" si="1"/>
        <v>-0.2859999999999997</v>
      </c>
    </row>
    <row r="11" spans="1:8" ht="12.75" customHeight="1" x14ac:dyDescent="0.25">
      <c r="A11" s="133" t="s">
        <v>68</v>
      </c>
      <c r="B11" s="137"/>
      <c r="C11" s="137"/>
      <c r="D11" s="137"/>
      <c r="E11" s="137"/>
      <c r="F11" s="137"/>
      <c r="G11" s="137"/>
      <c r="H11" s="136"/>
    </row>
    <row r="12" spans="1:8" x14ac:dyDescent="0.25">
      <c r="A12" s="129" t="s">
        <v>50</v>
      </c>
      <c r="B12" s="130"/>
      <c r="C12" s="83">
        <v>5.75</v>
      </c>
      <c r="D12" s="29">
        <v>-0.39</v>
      </c>
      <c r="E12" s="75">
        <v>24.62</v>
      </c>
      <c r="F12" s="75">
        <v>23.8</v>
      </c>
      <c r="G12" s="75">
        <f>F12</f>
        <v>23.8</v>
      </c>
      <c r="H12" s="76">
        <f t="shared" ref="H12:H20" si="2">F12-E12+D12</f>
        <v>-1.2100000000000004</v>
      </c>
    </row>
    <row r="13" spans="1:8" x14ac:dyDescent="0.25">
      <c r="A13" s="38" t="s">
        <v>66</v>
      </c>
      <c r="B13" s="39"/>
      <c r="C13" s="76">
        <f>C12-C14</f>
        <v>5.1749999999999998</v>
      </c>
      <c r="D13" s="29">
        <f>D12-D14</f>
        <v>-0.35000000000000003</v>
      </c>
      <c r="E13" s="76">
        <f t="shared" ref="E13:F13" si="3">E12-E14</f>
        <v>22.158000000000001</v>
      </c>
      <c r="F13" s="76">
        <f t="shared" si="3"/>
        <v>21.42</v>
      </c>
      <c r="G13" s="76">
        <f t="shared" ref="G13" si="4">G12-G14</f>
        <v>21.42</v>
      </c>
      <c r="H13" s="76">
        <f t="shared" si="2"/>
        <v>-1.0879999999999996</v>
      </c>
    </row>
    <row r="14" spans="1:8" x14ac:dyDescent="0.25">
      <c r="A14" s="127" t="s">
        <v>67</v>
      </c>
      <c r="B14" s="128"/>
      <c r="C14" s="76">
        <f>C12*10%</f>
        <v>0.57500000000000007</v>
      </c>
      <c r="D14" s="29">
        <v>-0.04</v>
      </c>
      <c r="E14" s="76">
        <f>E12*10%</f>
        <v>2.4620000000000002</v>
      </c>
      <c r="F14" s="76">
        <f>F12*10%</f>
        <v>2.3800000000000003</v>
      </c>
      <c r="G14" s="76">
        <f>G12*10%</f>
        <v>2.3800000000000003</v>
      </c>
      <c r="H14" s="76">
        <f t="shared" si="2"/>
        <v>-0.12199999999999986</v>
      </c>
    </row>
    <row r="15" spans="1:8" ht="23.25" customHeight="1" x14ac:dyDescent="0.25">
      <c r="A15" s="129" t="s">
        <v>43</v>
      </c>
      <c r="B15" s="130"/>
      <c r="C15" s="83">
        <v>3.51</v>
      </c>
      <c r="D15" s="29">
        <v>-0.21</v>
      </c>
      <c r="E15" s="75">
        <v>15.03</v>
      </c>
      <c r="F15" s="75">
        <v>14.58</v>
      </c>
      <c r="G15" s="75">
        <f>F15</f>
        <v>14.58</v>
      </c>
      <c r="H15" s="76">
        <f t="shared" si="2"/>
        <v>-0.65999999999999925</v>
      </c>
    </row>
    <row r="16" spans="1:8" x14ac:dyDescent="0.25">
      <c r="A16" s="38" t="s">
        <v>66</v>
      </c>
      <c r="B16" s="39"/>
      <c r="C16" s="76">
        <f>C15-C17</f>
        <v>3.1589999999999998</v>
      </c>
      <c r="D16" s="29">
        <f>D15-D17</f>
        <v>-0.19</v>
      </c>
      <c r="E16" s="76">
        <f t="shared" ref="E16:F16" si="5">E15-E17</f>
        <v>13.526999999999999</v>
      </c>
      <c r="F16" s="76">
        <f t="shared" si="5"/>
        <v>13.122</v>
      </c>
      <c r="G16" s="76">
        <f t="shared" ref="G16" si="6">G15-G17</f>
        <v>13.122</v>
      </c>
      <c r="H16" s="76">
        <f t="shared" si="2"/>
        <v>-0.59499999999999931</v>
      </c>
    </row>
    <row r="17" spans="1:10" ht="15" customHeight="1" x14ac:dyDescent="0.25">
      <c r="A17" s="127" t="s">
        <v>67</v>
      </c>
      <c r="B17" s="128"/>
      <c r="C17" s="76">
        <f>C15*10%</f>
        <v>0.35099999999999998</v>
      </c>
      <c r="D17" s="29">
        <v>-0.02</v>
      </c>
      <c r="E17" s="76">
        <f>E15*10%</f>
        <v>1.5030000000000001</v>
      </c>
      <c r="F17" s="76">
        <f>F15*10%</f>
        <v>1.4580000000000002</v>
      </c>
      <c r="G17" s="76">
        <f>G15*10%</f>
        <v>1.4580000000000002</v>
      </c>
      <c r="H17" s="76">
        <f t="shared" si="2"/>
        <v>-6.4999999999999933E-2</v>
      </c>
    </row>
    <row r="18" spans="1:10" ht="14.25" customHeight="1" x14ac:dyDescent="0.25">
      <c r="A18" s="9" t="s">
        <v>102</v>
      </c>
      <c r="B18" s="40"/>
      <c r="C18" s="77">
        <v>4.43</v>
      </c>
      <c r="D18" s="29">
        <v>-0.26</v>
      </c>
      <c r="E18" s="76">
        <v>18.97</v>
      </c>
      <c r="F18" s="76">
        <v>18.28</v>
      </c>
      <c r="G18" s="76">
        <f>F18</f>
        <v>18.28</v>
      </c>
      <c r="H18" s="76">
        <f t="shared" si="2"/>
        <v>-0.94999999999999774</v>
      </c>
    </row>
    <row r="19" spans="1:10" ht="14.25" customHeight="1" x14ac:dyDescent="0.25">
      <c r="A19" s="38" t="s">
        <v>66</v>
      </c>
      <c r="B19" s="39"/>
      <c r="C19" s="76">
        <f>C18-C20</f>
        <v>3.9869999999999997</v>
      </c>
      <c r="D19" s="29">
        <f>D18-D20</f>
        <v>-0.24000000000000002</v>
      </c>
      <c r="E19" s="76">
        <f t="shared" ref="E19:F19" si="7">E18-E20</f>
        <v>17.073</v>
      </c>
      <c r="F19" s="76">
        <f t="shared" si="7"/>
        <v>16.452000000000002</v>
      </c>
      <c r="G19" s="76">
        <f t="shared" ref="G19" si="8">G18-G20</f>
        <v>16.452000000000002</v>
      </c>
      <c r="H19" s="76">
        <f t="shared" si="2"/>
        <v>-0.86099999999999866</v>
      </c>
    </row>
    <row r="20" spans="1:10" x14ac:dyDescent="0.25">
      <c r="A20" s="127" t="s">
        <v>67</v>
      </c>
      <c r="B20" s="128"/>
      <c r="C20" s="76">
        <f>C18*10%</f>
        <v>0.443</v>
      </c>
      <c r="D20" s="29">
        <v>-0.02</v>
      </c>
      <c r="E20" s="76">
        <f>E18*10%</f>
        <v>1.897</v>
      </c>
      <c r="F20" s="76">
        <f>F18*10%</f>
        <v>1.8280000000000003</v>
      </c>
      <c r="G20" s="76">
        <f>G18*10%</f>
        <v>1.8280000000000003</v>
      </c>
      <c r="H20" s="76">
        <f t="shared" si="2"/>
        <v>-8.8999999999999732E-2</v>
      </c>
    </row>
    <row r="21" spans="1:10" x14ac:dyDescent="0.25">
      <c r="A21" s="51"/>
      <c r="B21" s="52"/>
      <c r="C21" s="76"/>
      <c r="D21" s="6"/>
      <c r="E21" s="76"/>
      <c r="F21" s="76"/>
      <c r="G21" s="50"/>
      <c r="H21" s="6"/>
    </row>
    <row r="22" spans="1:10" ht="13.5" customHeight="1" x14ac:dyDescent="0.25">
      <c r="A22" s="134" t="s">
        <v>44</v>
      </c>
      <c r="B22" s="135"/>
      <c r="C22" s="77">
        <v>5.18</v>
      </c>
      <c r="D22" s="31">
        <v>97.76</v>
      </c>
      <c r="E22" s="96">
        <v>22.18</v>
      </c>
      <c r="F22" s="77">
        <v>21.44</v>
      </c>
      <c r="G22" s="99">
        <f>G23+G24</f>
        <v>11.343999999999999</v>
      </c>
      <c r="H22" s="77">
        <f>F22-E22+D22+F22-G22</f>
        <v>107.11600000000001</v>
      </c>
    </row>
    <row r="23" spans="1:10" ht="14.25" customHeight="1" x14ac:dyDescent="0.25">
      <c r="A23" s="59" t="s">
        <v>69</v>
      </c>
      <c r="B23" s="60"/>
      <c r="C23" s="76">
        <f>C22-C24</f>
        <v>4.6619999999999999</v>
      </c>
      <c r="D23" s="31">
        <v>97.91</v>
      </c>
      <c r="E23" s="76">
        <f t="shared" ref="E23:F23" si="9">E22-E24</f>
        <v>19.962</v>
      </c>
      <c r="F23" s="76">
        <f t="shared" si="9"/>
        <v>19.295999999999999</v>
      </c>
      <c r="G23" s="101">
        <f>G42</f>
        <v>9.1999999999999993</v>
      </c>
      <c r="H23" s="77">
        <f t="shared" ref="H23:H24" si="10">F23-E23+D23+F23-G23</f>
        <v>107.33999999999999</v>
      </c>
      <c r="J23" s="91"/>
    </row>
    <row r="24" spans="1:10" ht="12.75" customHeight="1" x14ac:dyDescent="0.25">
      <c r="A24" s="127" t="s">
        <v>67</v>
      </c>
      <c r="B24" s="128"/>
      <c r="C24" s="76">
        <f>C22*10%</f>
        <v>0.51800000000000002</v>
      </c>
      <c r="D24" s="31">
        <v>-0.15</v>
      </c>
      <c r="E24" s="76">
        <f>E22*10%</f>
        <v>2.218</v>
      </c>
      <c r="F24" s="76">
        <f>F22*10%</f>
        <v>2.1440000000000001</v>
      </c>
      <c r="G24" s="76">
        <f>F24</f>
        <v>2.1440000000000001</v>
      </c>
      <c r="H24" s="77">
        <f t="shared" si="10"/>
        <v>-0.22399999999999975</v>
      </c>
    </row>
    <row r="25" spans="1:10" ht="12.75" customHeight="1" x14ac:dyDescent="0.25">
      <c r="A25" s="72"/>
      <c r="B25" s="71"/>
      <c r="C25" s="76"/>
      <c r="D25" s="31"/>
      <c r="E25" s="76"/>
      <c r="F25" s="76"/>
      <c r="G25" s="6"/>
      <c r="H25" s="31"/>
    </row>
    <row r="26" spans="1:10" ht="12.75" customHeight="1" x14ac:dyDescent="0.25">
      <c r="A26" s="141" t="s">
        <v>120</v>
      </c>
      <c r="B26" s="142"/>
      <c r="C26" s="76"/>
      <c r="D26" s="31">
        <v>-0.08</v>
      </c>
      <c r="E26" s="77">
        <f>E28+E29+E30+E31</f>
        <v>4.1199999999999992</v>
      </c>
      <c r="F26" s="77">
        <f>F28+F29+F30+F31</f>
        <v>4</v>
      </c>
      <c r="G26" s="77">
        <f>G28+G29+G30+G31</f>
        <v>4</v>
      </c>
      <c r="H26" s="77">
        <f>F26-E26+D26+F26-G26</f>
        <v>-0.19999999999999929</v>
      </c>
    </row>
    <row r="27" spans="1:10" ht="12.75" customHeight="1" x14ac:dyDescent="0.25">
      <c r="A27" s="38" t="s">
        <v>121</v>
      </c>
      <c r="B27" s="73"/>
      <c r="C27" s="76"/>
      <c r="D27" s="6"/>
      <c r="E27" s="76"/>
      <c r="F27" s="76"/>
      <c r="G27" s="6"/>
      <c r="H27" s="31"/>
    </row>
    <row r="28" spans="1:10" ht="12.75" customHeight="1" x14ac:dyDescent="0.25">
      <c r="A28" s="143" t="s">
        <v>122</v>
      </c>
      <c r="B28" s="144"/>
      <c r="C28" s="76"/>
      <c r="D28" s="6">
        <v>-0.01</v>
      </c>
      <c r="E28" s="76">
        <v>0.35</v>
      </c>
      <c r="F28" s="76">
        <v>0.34</v>
      </c>
      <c r="G28" s="6">
        <f>F28</f>
        <v>0.34</v>
      </c>
      <c r="H28" s="6">
        <f>F28-E28+D28+F28-G28</f>
        <v>-1.9999999999999962E-2</v>
      </c>
    </row>
    <row r="29" spans="1:10" ht="12.75" customHeight="1" x14ac:dyDescent="0.25">
      <c r="A29" s="143" t="s">
        <v>124</v>
      </c>
      <c r="B29" s="144"/>
      <c r="C29" s="76"/>
      <c r="D29" s="6">
        <v>-0.03</v>
      </c>
      <c r="E29" s="76">
        <v>1.47</v>
      </c>
      <c r="F29" s="76">
        <v>1.41</v>
      </c>
      <c r="G29" s="6">
        <f t="shared" ref="G29:G31" si="11">F29</f>
        <v>1.41</v>
      </c>
      <c r="H29" s="6">
        <f t="shared" ref="H29:H31" si="12">F29-E29+D29+F29-G29</f>
        <v>-9.000000000000008E-2</v>
      </c>
    </row>
    <row r="30" spans="1:10" ht="12.75" customHeight="1" x14ac:dyDescent="0.25">
      <c r="A30" s="143" t="s">
        <v>125</v>
      </c>
      <c r="B30" s="144"/>
      <c r="C30" s="76"/>
      <c r="D30" s="6">
        <v>-0.04</v>
      </c>
      <c r="E30" s="76">
        <v>1.95</v>
      </c>
      <c r="F30" s="76">
        <v>1.91</v>
      </c>
      <c r="G30" s="6">
        <f t="shared" si="11"/>
        <v>1.91</v>
      </c>
      <c r="H30" s="6">
        <f t="shared" si="12"/>
        <v>-8.0000000000000071E-2</v>
      </c>
    </row>
    <row r="31" spans="1:10" ht="12.75" customHeight="1" x14ac:dyDescent="0.25">
      <c r="A31" s="143" t="s">
        <v>123</v>
      </c>
      <c r="B31" s="144"/>
      <c r="C31" s="76"/>
      <c r="D31" s="6">
        <v>0</v>
      </c>
      <c r="E31" s="76">
        <v>0.35</v>
      </c>
      <c r="F31" s="76">
        <v>0.34</v>
      </c>
      <c r="G31" s="6">
        <f t="shared" si="11"/>
        <v>0.34</v>
      </c>
      <c r="H31" s="6">
        <f t="shared" si="12"/>
        <v>-9.9999999999999534E-3</v>
      </c>
    </row>
    <row r="32" spans="1:10" ht="16.5" customHeight="1" x14ac:dyDescent="0.25">
      <c r="A32" s="133" t="s">
        <v>112</v>
      </c>
      <c r="B32" s="109"/>
      <c r="C32" s="76"/>
      <c r="D32" s="6"/>
      <c r="E32" s="77">
        <f>E8+E22+E26</f>
        <v>84.92</v>
      </c>
      <c r="F32" s="77">
        <f t="shared" ref="F32:G32" si="13">F8+F22+F26</f>
        <v>82.100000000000009</v>
      </c>
      <c r="G32" s="77">
        <f t="shared" si="13"/>
        <v>72.004000000000005</v>
      </c>
      <c r="H32" s="6"/>
    </row>
    <row r="33" spans="1:9" ht="19.5" customHeight="1" x14ac:dyDescent="0.25">
      <c r="A33" s="138" t="s">
        <v>118</v>
      </c>
      <c r="B33" s="139"/>
      <c r="C33" s="84"/>
      <c r="D33" s="67">
        <f>D4</f>
        <v>96.92</v>
      </c>
      <c r="E33" s="69"/>
      <c r="F33" s="69"/>
      <c r="G33" s="67"/>
      <c r="H33" s="84">
        <f>F32-E32+D33+F32-G32</f>
        <v>104.19600000000001</v>
      </c>
    </row>
    <row r="34" spans="1:9" ht="21" customHeight="1" x14ac:dyDescent="0.25">
      <c r="A34" s="138" t="s">
        <v>133</v>
      </c>
      <c r="B34" s="138"/>
      <c r="C34" s="85"/>
      <c r="D34" s="68"/>
      <c r="E34" s="69"/>
      <c r="F34" s="69"/>
      <c r="G34" s="70"/>
      <c r="H34" s="69">
        <f>H35+H36</f>
        <v>104.096</v>
      </c>
      <c r="I34" s="91"/>
    </row>
    <row r="35" spans="1:9" ht="17.25" customHeight="1" x14ac:dyDescent="0.25">
      <c r="A35" s="138" t="s">
        <v>116</v>
      </c>
      <c r="B35" s="140"/>
      <c r="C35" s="85"/>
      <c r="D35" s="68"/>
      <c r="E35" s="69"/>
      <c r="F35" s="69"/>
      <c r="G35" s="70"/>
      <c r="H35" s="69">
        <f>H23</f>
        <v>107.33999999999999</v>
      </c>
    </row>
    <row r="36" spans="1:9" ht="20.25" customHeight="1" x14ac:dyDescent="0.25">
      <c r="A36" s="138" t="s">
        <v>117</v>
      </c>
      <c r="B36" s="139"/>
      <c r="C36" s="85"/>
      <c r="D36" s="68"/>
      <c r="E36" s="69"/>
      <c r="F36" s="69"/>
      <c r="G36" s="70"/>
      <c r="H36" s="69">
        <f>H8+H24+H26</f>
        <v>-3.2439999999999927</v>
      </c>
    </row>
    <row r="37" spans="1:9" ht="13.5" customHeight="1" x14ac:dyDescent="0.25">
      <c r="A37" s="24"/>
      <c r="B37" s="24"/>
      <c r="C37" s="86"/>
      <c r="D37" s="24"/>
      <c r="E37" s="86"/>
      <c r="F37" s="86"/>
      <c r="G37" s="24"/>
      <c r="H37" s="24"/>
    </row>
    <row r="38" spans="1:9" ht="14.25" customHeight="1" x14ac:dyDescent="0.25"/>
    <row r="39" spans="1:9" x14ac:dyDescent="0.25">
      <c r="A39" s="19" t="s">
        <v>134</v>
      </c>
      <c r="D39" s="20"/>
      <c r="E39" s="93"/>
      <c r="F39" s="93"/>
      <c r="G39" s="20"/>
    </row>
    <row r="40" spans="1:9" x14ac:dyDescent="0.25">
      <c r="A40" s="145" t="s">
        <v>53</v>
      </c>
      <c r="B40" s="128"/>
      <c r="C40" s="128"/>
      <c r="D40" s="109"/>
      <c r="E40" s="94" t="s">
        <v>54</v>
      </c>
      <c r="F40" s="94" t="s">
        <v>55</v>
      </c>
      <c r="G40" s="32" t="s">
        <v>113</v>
      </c>
      <c r="H40" s="62" t="s">
        <v>136</v>
      </c>
    </row>
    <row r="41" spans="1:9" x14ac:dyDescent="0.25">
      <c r="A41" s="147" t="s">
        <v>135</v>
      </c>
      <c r="B41" s="137"/>
      <c r="C41" s="137"/>
      <c r="D41" s="136"/>
      <c r="E41" s="33">
        <v>6788</v>
      </c>
      <c r="F41" s="94"/>
      <c r="G41" s="34">
        <v>9.1999999999999993</v>
      </c>
      <c r="H41" s="80" t="s">
        <v>137</v>
      </c>
    </row>
    <row r="42" spans="1:9" x14ac:dyDescent="0.25">
      <c r="A42" s="147" t="s">
        <v>8</v>
      </c>
      <c r="B42" s="137"/>
      <c r="C42" s="137"/>
      <c r="D42" s="136"/>
      <c r="E42" s="94"/>
      <c r="F42" s="94"/>
      <c r="G42" s="34">
        <f>SUM(G41)</f>
        <v>9.1999999999999993</v>
      </c>
      <c r="H42" s="80"/>
    </row>
    <row r="43" spans="1:9" x14ac:dyDescent="0.25">
      <c r="A43" s="19" t="s">
        <v>45</v>
      </c>
      <c r="D43" s="20"/>
      <c r="E43" s="93"/>
      <c r="F43" s="93"/>
      <c r="G43" s="20"/>
    </row>
    <row r="44" spans="1:9" x14ac:dyDescent="0.25">
      <c r="A44" s="19"/>
      <c r="D44" s="20"/>
      <c r="E44" s="93"/>
      <c r="F44" s="93"/>
      <c r="G44" s="20"/>
    </row>
    <row r="45" spans="1:9" ht="35.25" customHeight="1" x14ac:dyDescent="0.25">
      <c r="A45" s="19"/>
      <c r="D45" s="20"/>
      <c r="E45" s="93"/>
      <c r="F45" s="93"/>
      <c r="G45" s="20"/>
    </row>
    <row r="46" spans="1:9" x14ac:dyDescent="0.25">
      <c r="A46" s="19" t="s">
        <v>46</v>
      </c>
      <c r="D46" s="20"/>
      <c r="E46" s="93"/>
      <c r="F46" s="93"/>
      <c r="G46" s="20"/>
    </row>
    <row r="47" spans="1:9" ht="23.25" customHeight="1" x14ac:dyDescent="0.25">
      <c r="A47" s="145" t="s">
        <v>57</v>
      </c>
      <c r="B47" s="128"/>
      <c r="C47" s="128"/>
      <c r="D47" s="128"/>
      <c r="E47" s="109"/>
      <c r="F47" s="97" t="s">
        <v>55</v>
      </c>
      <c r="G47" s="35" t="s">
        <v>56</v>
      </c>
    </row>
    <row r="48" spans="1:9" x14ac:dyDescent="0.25">
      <c r="A48" s="145" t="s">
        <v>52</v>
      </c>
      <c r="B48" s="128"/>
      <c r="C48" s="128"/>
      <c r="D48" s="128"/>
      <c r="E48" s="109"/>
      <c r="F48" s="94" t="s">
        <v>52</v>
      </c>
      <c r="G48" s="32">
        <v>0</v>
      </c>
    </row>
    <row r="49" spans="1:7" x14ac:dyDescent="0.25">
      <c r="A49" s="41"/>
      <c r="B49" s="42"/>
      <c r="C49" s="88"/>
      <c r="D49" s="42"/>
      <c r="E49" s="88"/>
      <c r="F49" s="95"/>
      <c r="G49" s="43"/>
    </row>
    <row r="50" spans="1:7" x14ac:dyDescent="0.25">
      <c r="A50" s="41"/>
      <c r="B50" s="42"/>
      <c r="C50" s="88"/>
      <c r="D50" s="42"/>
      <c r="E50" s="88"/>
      <c r="F50" s="95"/>
      <c r="G50" s="43"/>
    </row>
    <row r="51" spans="1:7" x14ac:dyDescent="0.25">
      <c r="A51" s="41"/>
      <c r="B51" s="42"/>
      <c r="C51" s="88"/>
      <c r="D51" s="42"/>
      <c r="E51" s="88"/>
      <c r="F51" s="95"/>
      <c r="G51" s="43"/>
    </row>
    <row r="52" spans="1:7" x14ac:dyDescent="0.25">
      <c r="A52" s="41"/>
      <c r="B52" s="42"/>
      <c r="C52" s="88"/>
      <c r="D52" s="42"/>
      <c r="E52" s="88"/>
      <c r="F52" s="95"/>
      <c r="G52" s="43"/>
    </row>
    <row r="53" spans="1:7" x14ac:dyDescent="0.25">
      <c r="A53" s="41"/>
      <c r="B53" s="42"/>
      <c r="C53" s="88"/>
      <c r="D53" s="42"/>
      <c r="E53" s="88"/>
      <c r="F53" s="95"/>
      <c r="G53" s="43"/>
    </row>
    <row r="54" spans="1:7" x14ac:dyDescent="0.25">
      <c r="A54" s="47" t="s">
        <v>70</v>
      </c>
      <c r="B54" s="48"/>
      <c r="C54" s="89"/>
      <c r="D54" s="48"/>
      <c r="E54" s="89"/>
      <c r="F54" s="94"/>
      <c r="G54" s="32"/>
    </row>
    <row r="55" spans="1:7" x14ac:dyDescent="0.25">
      <c r="A55" s="145" t="s">
        <v>71</v>
      </c>
      <c r="B55" s="146"/>
      <c r="C55" s="112" t="s">
        <v>72</v>
      </c>
      <c r="D55" s="146"/>
      <c r="E55" s="94" t="s">
        <v>73</v>
      </c>
      <c r="F55" s="94" t="s">
        <v>74</v>
      </c>
      <c r="G55" s="32" t="s">
        <v>75</v>
      </c>
    </row>
    <row r="56" spans="1:7" x14ac:dyDescent="0.25">
      <c r="A56" s="145" t="s">
        <v>114</v>
      </c>
      <c r="B56" s="146"/>
      <c r="C56" s="112" t="s">
        <v>52</v>
      </c>
      <c r="D56" s="109"/>
      <c r="E56" s="100">
        <v>5</v>
      </c>
      <c r="F56" s="94" t="s">
        <v>52</v>
      </c>
      <c r="G56" s="32" t="s">
        <v>52</v>
      </c>
    </row>
    <row r="57" spans="1:7" x14ac:dyDescent="0.25">
      <c r="A57" s="43"/>
      <c r="B57" s="61"/>
      <c r="C57" s="86"/>
      <c r="D57" s="46"/>
      <c r="E57" s="95"/>
      <c r="F57" s="95"/>
      <c r="G57" s="43"/>
    </row>
    <row r="58" spans="1:7" x14ac:dyDescent="0.25">
      <c r="A58" s="43"/>
      <c r="B58" s="61"/>
      <c r="C58" s="86"/>
      <c r="D58" s="46"/>
      <c r="E58" s="95"/>
      <c r="F58" s="95"/>
      <c r="G58" s="43"/>
    </row>
    <row r="59" spans="1:7" x14ac:dyDescent="0.25">
      <c r="A59" s="44"/>
      <c r="B59" s="45"/>
      <c r="C59" s="86"/>
      <c r="D59" s="46"/>
      <c r="E59" s="95"/>
      <c r="F59" s="95"/>
      <c r="G59" s="43"/>
    </row>
    <row r="60" spans="1:7" x14ac:dyDescent="0.25">
      <c r="A60" s="19" t="s">
        <v>103</v>
      </c>
      <c r="F60" s="98"/>
    </row>
    <row r="61" spans="1:7" ht="17.25" customHeight="1" x14ac:dyDescent="0.25">
      <c r="A61" s="148" t="s">
        <v>138</v>
      </c>
      <c r="B61" s="105"/>
      <c r="C61" s="105"/>
      <c r="D61" s="105"/>
      <c r="E61" s="105"/>
      <c r="F61" s="105"/>
      <c r="G61" s="105"/>
    </row>
    <row r="62" spans="1:7" ht="45" customHeight="1" x14ac:dyDescent="0.25">
      <c r="A62" s="149" t="s">
        <v>140</v>
      </c>
      <c r="B62" s="150"/>
      <c r="C62" s="150"/>
      <c r="D62" s="150"/>
      <c r="E62" s="150"/>
      <c r="F62" s="150"/>
      <c r="G62" s="150"/>
    </row>
    <row r="63" spans="1:7" ht="12" hidden="1" customHeight="1" x14ac:dyDescent="0.25">
      <c r="A63" s="150"/>
      <c r="B63" s="150"/>
      <c r="C63" s="150"/>
      <c r="D63" s="150"/>
      <c r="E63" s="150"/>
      <c r="F63" s="150"/>
      <c r="G63" s="150"/>
    </row>
    <row r="64" spans="1:7" ht="12" customHeight="1" x14ac:dyDescent="0.25">
      <c r="A64" s="74"/>
      <c r="B64" s="74"/>
      <c r="C64" s="90"/>
      <c r="D64" s="74"/>
      <c r="E64" s="90"/>
      <c r="F64" s="90"/>
      <c r="G64" s="74"/>
    </row>
    <row r="65" spans="1:6" x14ac:dyDescent="0.25">
      <c r="A65" s="19"/>
      <c r="F65" s="98"/>
    </row>
    <row r="66" spans="1:6" x14ac:dyDescent="0.25">
      <c r="A66" s="20" t="s">
        <v>76</v>
      </c>
      <c r="B66" s="49"/>
    </row>
    <row r="67" spans="1:6" x14ac:dyDescent="0.25">
      <c r="A67" s="20" t="s">
        <v>77</v>
      </c>
      <c r="B67" s="49"/>
      <c r="E67" s="93" t="s">
        <v>78</v>
      </c>
    </row>
    <row r="68" spans="1:6" x14ac:dyDescent="0.25">
      <c r="A68" s="20" t="s">
        <v>86</v>
      </c>
      <c r="B68" s="49"/>
    </row>
    <row r="69" spans="1:6" x14ac:dyDescent="0.25">
      <c r="A69" s="20"/>
      <c r="B69" s="49"/>
    </row>
    <row r="70" spans="1:6" x14ac:dyDescent="0.25">
      <c r="A70" s="17" t="s">
        <v>79</v>
      </c>
    </row>
    <row r="71" spans="1:6" x14ac:dyDescent="0.25">
      <c r="A71" s="17" t="s">
        <v>80</v>
      </c>
    </row>
    <row r="72" spans="1:6" x14ac:dyDescent="0.25">
      <c r="A72" s="17" t="s">
        <v>139</v>
      </c>
    </row>
    <row r="73" spans="1:6" x14ac:dyDescent="0.25">
      <c r="A73" s="17" t="s">
        <v>81</v>
      </c>
    </row>
    <row r="74" spans="1:6" x14ac:dyDescent="0.25">
      <c r="A74" s="17"/>
    </row>
  </sheetData>
  <mergeCells count="34">
    <mergeCell ref="A61:G61"/>
    <mergeCell ref="A62:G63"/>
    <mergeCell ref="A55:B55"/>
    <mergeCell ref="A56:B56"/>
    <mergeCell ref="A41:D41"/>
    <mergeCell ref="A40:D40"/>
    <mergeCell ref="C55:D55"/>
    <mergeCell ref="C56:D56"/>
    <mergeCell ref="A42:D42"/>
    <mergeCell ref="A47:E47"/>
    <mergeCell ref="A48:E48"/>
    <mergeCell ref="A33:B33"/>
    <mergeCell ref="A34:B34"/>
    <mergeCell ref="A35:B35"/>
    <mergeCell ref="A36:B36"/>
    <mergeCell ref="A20:B20"/>
    <mergeCell ref="A32:B32"/>
    <mergeCell ref="A22:B22"/>
    <mergeCell ref="A24:B24"/>
    <mergeCell ref="A26:B26"/>
    <mergeCell ref="A28:B28"/>
    <mergeCell ref="A29:B29"/>
    <mergeCell ref="A30:B30"/>
    <mergeCell ref="A31:B31"/>
    <mergeCell ref="A3:B3"/>
    <mergeCell ref="A8:B8"/>
    <mergeCell ref="A10:B10"/>
    <mergeCell ref="A11:H11"/>
    <mergeCell ref="A12:B12"/>
    <mergeCell ref="A14:B14"/>
    <mergeCell ref="A15:B15"/>
    <mergeCell ref="A17:B17"/>
    <mergeCell ref="A4:B4"/>
    <mergeCell ref="A7:H7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2020-03-19T03:40:04Z</cp:lastPrinted>
  <dcterms:created xsi:type="dcterms:W3CDTF">2013-02-18T04:38:06Z</dcterms:created>
  <dcterms:modified xsi:type="dcterms:W3CDTF">2020-03-19T03:41:24Z</dcterms:modified>
</cp:coreProperties>
</file>