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8" i="8" l="1"/>
  <c r="G10" i="8"/>
  <c r="G9" i="8"/>
  <c r="G29" i="8"/>
  <c r="G26" i="8"/>
  <c r="G25" i="8"/>
  <c r="G23" i="8"/>
  <c r="G22" i="8"/>
  <c r="G20" i="8"/>
  <c r="G19" i="8"/>
  <c r="G17" i="8"/>
  <c r="G16" i="8"/>
  <c r="G14" i="8"/>
  <c r="G13" i="8"/>
  <c r="F29" i="8"/>
  <c r="E29" i="8"/>
  <c r="F8" i="8"/>
  <c r="F10" i="8"/>
  <c r="E8" i="8"/>
  <c r="E10" i="8"/>
  <c r="F9" i="8"/>
  <c r="E9" i="8"/>
  <c r="F34" i="8"/>
  <c r="E34" i="8"/>
  <c r="F33" i="8"/>
  <c r="E33" i="8"/>
  <c r="F26" i="8"/>
  <c r="E26" i="8"/>
  <c r="F25" i="8"/>
  <c r="E25" i="8"/>
  <c r="F23" i="8"/>
  <c r="E23" i="8"/>
  <c r="F22" i="8"/>
  <c r="E22" i="8"/>
  <c r="F20" i="8"/>
  <c r="E20" i="8"/>
  <c r="F19" i="8"/>
  <c r="E19" i="8"/>
  <c r="F17" i="8"/>
  <c r="E17" i="8"/>
  <c r="F16" i="8"/>
  <c r="E16" i="8"/>
  <c r="F14" i="8"/>
  <c r="E14" i="8"/>
  <c r="H44" i="8"/>
  <c r="H45" i="8"/>
  <c r="H8" i="8"/>
  <c r="H41" i="8"/>
  <c r="H40" i="8"/>
  <c r="H39" i="8"/>
  <c r="H38" i="8"/>
  <c r="F36" i="8"/>
  <c r="E36" i="8"/>
  <c r="H36" i="8"/>
  <c r="D33" i="8"/>
  <c r="D25" i="8"/>
  <c r="D22" i="8"/>
  <c r="D19" i="8"/>
  <c r="D16" i="8"/>
  <c r="D13" i="8"/>
  <c r="D9" i="8"/>
  <c r="C9" i="8"/>
  <c r="H48" i="8"/>
  <c r="H54" i="8"/>
  <c r="G32" i="8"/>
  <c r="H32" i="8"/>
  <c r="H55" i="8"/>
  <c r="G42" i="8"/>
  <c r="F42" i="8"/>
  <c r="E42" i="8"/>
  <c r="H33" i="8"/>
  <c r="G51" i="8"/>
  <c r="F51" i="8"/>
  <c r="E51" i="8"/>
  <c r="H34" i="8"/>
  <c r="H53" i="8"/>
  <c r="F13" i="8"/>
  <c r="E13" i="8"/>
  <c r="G69" i="8"/>
  <c r="H52" i="8"/>
  <c r="H49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</calcChain>
</file>

<file path=xl/sharedStrings.xml><?xml version="1.0" encoding="utf-8"?>
<sst xmlns="http://schemas.openxmlformats.org/spreadsheetml/2006/main" count="195" uniqueCount="170">
  <si>
    <t>1</t>
  </si>
  <si>
    <t>2</t>
  </si>
  <si>
    <t>3</t>
  </si>
  <si>
    <t>4</t>
  </si>
  <si>
    <t>5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</si>
  <si>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</si>
  <si>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</si>
  <si>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</si>
  <si>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</si>
  <si>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</si>
  <si>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</si>
  <si>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</si>
  <si>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</si>
  <si>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</si>
  <si>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</si>
  <si>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</si>
  <si>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</si>
  <si>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</si>
  <si>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</si>
  <si>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</si>
  <si>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</si>
  <si>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</si>
  <si>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</si>
  <si>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</si>
  <si>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</si>
  <si>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</si>
  <si>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</si>
  <si>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</si>
  <si>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</si>
  <si>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</si>
  <si>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</si>
  <si>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</si>
  <si>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</si>
  <si>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</si>
  <si>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</si>
  <si>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</si>
  <si>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</si>
  <si>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</si>
  <si>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</si>
  <si>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</si>
  <si>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</si>
  <si>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</si>
  <si>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</si>
  <si>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</si>
  <si>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</si>
  <si>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</si>
  <si>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</si>
  <si>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</si>
  <si>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</si>
  <si>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5. Услуги паспортного стола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</si>
  <si>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</si>
  <si>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</si>
  <si>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</si>
  <si>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</si>
  <si>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</si>
  <si>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</si>
  <si>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</si>
  <si>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</si>
  <si>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</si>
  <si>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9 этажей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</si>
  <si>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</si>
  <si>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</si>
  <si>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</si>
  <si>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</si>
  <si>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</si>
  <si>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</si>
  <si>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</si>
  <si>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</si>
  <si>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</si>
  <si>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</si>
  <si>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</si>
  <si>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</si>
  <si>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</si>
  <si>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</si>
  <si>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</si>
  <si>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</si>
  <si>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</si>
  <si>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</si>
  <si>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</si>
  <si>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</si>
  <si>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</si>
  <si>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</si>
  <si>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</si>
  <si>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</si>
  <si>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</si>
  <si>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</si>
  <si>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</si>
  <si>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</si>
  <si>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</si>
  <si>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</si>
  <si>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</si>
  <si>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</si>
  <si>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</si>
  <si>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</si>
  <si>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</si>
  <si>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№ 125 по проспекту Красного Знамени</t>
  </si>
  <si>
    <t>ООО " Территория"</t>
  </si>
  <si>
    <t>ООО " Викс - ДВ"</t>
  </si>
  <si>
    <t>пр-т Кр. Знамени, 131</t>
  </si>
  <si>
    <t>294 -18-89</t>
  </si>
  <si>
    <t>4 подъезда</t>
  </si>
  <si>
    <t>4 лифта</t>
  </si>
  <si>
    <t>4 м/провода</t>
  </si>
  <si>
    <t>Договор Управления</t>
  </si>
  <si>
    <t xml:space="preserve">                              01 ноября 2007 года</t>
  </si>
  <si>
    <t>от 27 апреля 2005 года серия 25 № 01277949</t>
  </si>
  <si>
    <t>проспект Красного Знамени, 125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</si>
  <si>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</si>
  <si>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</si>
  <si>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</si>
  <si>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</si>
  <si>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</si>
  <si>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</si>
  <si>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</si>
  <si>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</si>
  <si>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</si>
  <si>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</si>
  <si>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</si>
  <si>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</si>
  <si>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</si>
  <si>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</si>
  <si>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</si>
  <si>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</si>
  <si>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обязательное страхование лифтов</t>
  </si>
  <si>
    <t xml:space="preserve">ул.Тунгусская, 8 </t>
  </si>
  <si>
    <t>колличество зарегистрированных</t>
  </si>
  <si>
    <t>Итого по дому:</t>
  </si>
  <si>
    <t xml:space="preserve">    Прочие работы и услуги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</si>
  <si>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</si>
  <si>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</si>
  <si>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</si>
  <si>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итого по дому:</t>
  </si>
  <si>
    <t>Всего д/средств с учетом остатков</t>
  </si>
  <si>
    <t>1. Обслуж-е теплосчетчика</t>
  </si>
  <si>
    <t>1.1 Услуги по управлению</t>
  </si>
  <si>
    <t>2. Реклама в лифтах</t>
  </si>
  <si>
    <t>сумма, т.р.</t>
  </si>
  <si>
    <t>исполнитель</t>
  </si>
  <si>
    <t>РесоГарантия</t>
  </si>
  <si>
    <t>часть 3.</t>
  </si>
  <si>
    <t>Сбор средств на два тепл. счетчика</t>
  </si>
  <si>
    <t>3.Коммунальные услуги, всего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</si>
  <si>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</si>
  <si>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</si>
  <si>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</si>
  <si>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</si>
  <si>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</si>
  <si>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ООО  ТСГ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</si>
  <si>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</si>
  <si>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</si>
  <si>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</si>
  <si>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</si>
  <si>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</si>
  <si>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3. Перечень работ, выполненных по статье " текущий ремонт"  в 2018 году.</t>
  </si>
  <si>
    <t>ремонт выходов на кровлю с заменой дверей</t>
  </si>
  <si>
    <t>4 шт</t>
  </si>
  <si>
    <t>экспертиза фрагмента трубопровода в кв.77</t>
  </si>
  <si>
    <t>союз Примрск-торг</t>
  </si>
  <si>
    <t>дезинфекция мусоропровода</t>
  </si>
  <si>
    <t>ИП Трунов А.А</t>
  </si>
  <si>
    <t>расчетный комплекс учета эл.энергии</t>
  </si>
  <si>
    <t>1 компл</t>
  </si>
  <si>
    <t>МУПВ ВПЭС</t>
  </si>
  <si>
    <t>изгот. И монтаж решеток на подвальные окна</t>
  </si>
  <si>
    <t>30 шт</t>
  </si>
  <si>
    <t>Всего: 1711,2 кв.м.</t>
  </si>
  <si>
    <t>315 чел.</t>
  </si>
  <si>
    <t xml:space="preserve">План по статье "Текущий ремонт" на 2019 год. </t>
  </si>
  <si>
    <t xml:space="preserve"> Собственникам необходимо предоставить протокол общего собрания с  решением о необходимых   работах по текущему ремонту общедомового имущества и предоставить в Управляющую компанию для формирования  перспективного плана текущего ремонта по дому на последующие годы.Предложение Управляющей компании на 2019 год: 1.Частичный ремонт фасада и и межпанельных швов. 2.Обустройство палисадникоов на придомовой территории. Выполнение работ возможно за счет дополнительного сбора средств.</t>
  </si>
  <si>
    <r>
      <t xml:space="preserve">ИСХ_№  </t>
    </r>
    <r>
      <rPr>
        <b/>
        <u/>
        <sz val="9"/>
        <color theme="1"/>
        <rFont val="Calibri"/>
        <family val="2"/>
        <charset val="204"/>
        <scheme val="minor"/>
      </rPr>
      <t xml:space="preserve"> 122/01 от 24.01.2019 года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</si>
</sst>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4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3" fillId="0" borderId="8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6" fillId="0" borderId="0" xfId="0" applyFont="1"/>
    <xf numFmtId="0" fontId="3" fillId="0" borderId="2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0" fillId="0" borderId="0" xfId="0" applyAlignment="1">
      <alignment wrapText="1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3" fillId="0" borderId="1" xfId="0" applyFont="1" applyBorder="1" applyAlignment="1"/>
    <xf numFmtId="0" fontId="9" fillId="0" borderId="2" xfId="0" applyFont="1" applyBorder="1" applyAlignment="1">
      <alignment horizontal="center"/>
    </xf>
    <xf numFmtId="164" fontId="6" fillId="0" borderId="0" xfId="0" applyNumberFormat="1" applyFont="1"/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3" fillId="0" borderId="0" xfId="0" applyFont="1" applyBorder="1" applyAlignment="1">
      <alignment wrapText="1"/>
    </xf>
    <xf numFmtId="0" fontId="4" fillId="0" borderId="8" xfId="0" applyFont="1" applyBorder="1" applyAlignment="1"/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10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9" fillId="0" borderId="2" xfId="0" applyFont="1" applyBorder="1" applyAlignment="1"/>
    <xf numFmtId="2" fontId="9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2" fontId="3" fillId="0" borderId="1" xfId="0" applyNumberFormat="1" applyFont="1" applyFill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9" fillId="0" borderId="2" xfId="0" applyFont="1" applyFill="1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9" fillId="0" borderId="2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2" fillId="0" borderId="0" xfId="0" applyFont="1" applyAlignment="1"/>
    <xf numFmtId="0" fontId="0" fillId="0" borderId="0" xfId="0" applyAlignment="1"/>
    <xf numFmtId="0" fontId="9" fillId="0" borderId="2" xfId="0" applyFont="1" applyBorder="1" applyAlignment="1"/>
    <xf numFmtId="0" fontId="9" fillId="0" borderId="8" xfId="0" applyFont="1" applyBorder="1" applyAlignment="1"/>
    <xf numFmtId="16" fontId="3" fillId="0" borderId="2" xfId="0" applyNumberFormat="1" applyFont="1" applyBorder="1" applyAlignment="1"/>
    <xf numFmtId="16" fontId="3" fillId="0" borderId="8" xfId="0" applyNumberFormat="1" applyFont="1" applyBorder="1" applyAlignment="1"/>
    <xf numFmtId="0" fontId="3" fillId="0" borderId="2" xfId="0" applyFont="1" applyBorder="1" applyAlignment="1"/>
    <xf numFmtId="0" fontId="3" fillId="0" borderId="8" xfId="0" applyFont="1" applyBorder="1" applyAlignment="1"/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2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7" xfId="0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 wrapText="1"/>
    </xf>
    <xf numFmtId="0" fontId="9" fillId="0" borderId="8" xfId="0" applyFont="1" applyFill="1" applyBorder="1" applyAlignment="1"/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2" fontId="3" fillId="0" borderId="3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6" fillId="0" borderId="2" xfId="0" applyFont="1" applyBorder="1" applyAlignment="1">
      <alignment wrapText="1"/>
    </xf>
    <xf numFmtId="0" fontId="0" fillId="0" borderId="7" xfId="0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2" borderId="7" xfId="0" applyFont="1" applyFill="1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0" fillId="2" borderId="8" xfId="0" applyFill="1" applyBorder="1" applyAlignment="1">
      <alignment wrapText="1"/>
    </xf>
    <xf numFmtId="0" fontId="6" fillId="0" borderId="0" xfId="0" applyFont="1" applyAlignment="1"/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148</v>
      </c>
      <c r="C1" s="1"/>
    </row>
    <row r="2" spans="1:4" ht="15" customHeight="1" x14ac:dyDescent="0.25">
      <c r="A2" s="2" t="s">
        <v>53</v>
      </c>
      <c r="C2" s="4"/>
    </row>
    <row r="3" spans="1:4" ht="15.75" x14ac:dyDescent="0.25">
      <c r="B3" s="4" t="s">
        <v>10</v>
      </c>
      <c r="C3" s="24" t="s">
        <v>95</v>
      </c>
    </row>
    <row r="4" spans="1:4" ht="14.25" customHeight="1" x14ac:dyDescent="0.25">
      <c r="A4" s="22" t="s">
        <v>169</v>
      </c>
      <c r="C4" s="4"/>
    </row>
    <row r="5" spans="1:4" ht="15" customHeight="1" x14ac:dyDescent="0.25">
      <c r="A5" s="4" t="s">
        <v>8</v>
      </c>
      <c r="C5" s="4"/>
    </row>
    <row r="6" spans="1:4" s="23" customFormat="1" ht="12.75" customHeight="1" x14ac:dyDescent="0.25">
      <c r="A6" s="4" t="s">
        <v>54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9</v>
      </c>
      <c r="C8" s="27" t="s">
        <v>51</v>
      </c>
      <c r="D8" s="14"/>
    </row>
    <row r="9" spans="1:4" s="3" customFormat="1" ht="12" customHeight="1" x14ac:dyDescent="0.25">
      <c r="A9" s="12" t="s">
        <v>1</v>
      </c>
      <c r="B9" s="13" t="s">
        <v>11</v>
      </c>
      <c r="C9" s="113" t="s">
        <v>12</v>
      </c>
      <c r="D9" s="114"/>
    </row>
    <row r="10" spans="1:4" s="3" customFormat="1" ht="24" customHeight="1" x14ac:dyDescent="0.25">
      <c r="A10" s="12" t="s">
        <v>2</v>
      </c>
      <c r="B10" s="15" t="s">
        <v>13</v>
      </c>
      <c r="C10" s="107" t="s">
        <v>105</v>
      </c>
      <c r="D10" s="108"/>
    </row>
    <row r="11" spans="1:4" s="3" customFormat="1" ht="15" customHeight="1" x14ac:dyDescent="0.25">
      <c r="A11" s="12" t="s">
        <v>3</v>
      </c>
      <c r="B11" s="13" t="s">
        <v>14</v>
      </c>
      <c r="C11" s="113" t="s">
        <v>15</v>
      </c>
      <c r="D11" s="114"/>
    </row>
    <row r="12" spans="1:4" s="3" customFormat="1" ht="15" customHeight="1" x14ac:dyDescent="0.25">
      <c r="A12" s="63" t="s">
        <v>4</v>
      </c>
      <c r="B12" s="64" t="s">
        <v>107</v>
      </c>
      <c r="C12" s="60" t="s">
        <v>108</v>
      </c>
      <c r="D12" s="61" t="s">
        <v>109</v>
      </c>
    </row>
    <row r="13" spans="1:4" s="3" customFormat="1" ht="15" customHeight="1" x14ac:dyDescent="0.25">
      <c r="A13" s="65"/>
      <c r="B13" s="66"/>
      <c r="C13" s="60" t="s">
        <v>110</v>
      </c>
      <c r="D13" s="61" t="s">
        <v>111</v>
      </c>
    </row>
    <row r="14" spans="1:4" s="3" customFormat="1" ht="15" customHeight="1" x14ac:dyDescent="0.25">
      <c r="A14" s="65"/>
      <c r="B14" s="66"/>
      <c r="C14" s="60" t="s">
        <v>112</v>
      </c>
      <c r="D14" s="61" t="s">
        <v>113</v>
      </c>
    </row>
    <row r="15" spans="1:4" s="3" customFormat="1" ht="15" customHeight="1" x14ac:dyDescent="0.25">
      <c r="A15" s="65"/>
      <c r="B15" s="66"/>
      <c r="C15" s="60" t="s">
        <v>114</v>
      </c>
      <c r="D15" s="61" t="s">
        <v>115</v>
      </c>
    </row>
    <row r="16" spans="1:4" s="3" customFormat="1" ht="15" customHeight="1" x14ac:dyDescent="0.25">
      <c r="A16" s="65"/>
      <c r="B16" s="66"/>
      <c r="C16" s="60" t="s">
        <v>116</v>
      </c>
      <c r="D16" s="61" t="s">
        <v>117</v>
      </c>
    </row>
    <row r="17" spans="1:5" s="3" customFormat="1" ht="15" customHeight="1" x14ac:dyDescent="0.25">
      <c r="A17" s="65"/>
      <c r="B17" s="66"/>
      <c r="C17" s="60" t="s">
        <v>118</v>
      </c>
      <c r="D17" s="61" t="s">
        <v>119</v>
      </c>
    </row>
    <row r="18" spans="1:5" s="3" customFormat="1" ht="15" customHeight="1" x14ac:dyDescent="0.25">
      <c r="A18" s="67"/>
      <c r="B18" s="68"/>
      <c r="C18" s="60" t="s">
        <v>120</v>
      </c>
      <c r="D18" s="61" t="s">
        <v>121</v>
      </c>
    </row>
    <row r="19" spans="1:5" s="3" customFormat="1" ht="14.25" customHeight="1" x14ac:dyDescent="0.25">
      <c r="A19" s="12"/>
      <c r="B19" s="13" t="s">
        <v>16</v>
      </c>
      <c r="C19" s="115" t="s">
        <v>122</v>
      </c>
      <c r="D19" s="116"/>
    </row>
    <row r="20" spans="1:5" s="3" customFormat="1" x14ac:dyDescent="0.25">
      <c r="A20" s="12" t="s">
        <v>5</v>
      </c>
      <c r="B20" s="13" t="s">
        <v>17</v>
      </c>
      <c r="C20" s="117" t="s">
        <v>58</v>
      </c>
      <c r="D20" s="118"/>
    </row>
    <row r="21" spans="1:5" s="3" customFormat="1" ht="16.5" customHeight="1" x14ac:dyDescent="0.25">
      <c r="A21" s="12" t="s">
        <v>6</v>
      </c>
      <c r="B21" s="13" t="s">
        <v>18</v>
      </c>
      <c r="C21" s="107" t="s">
        <v>19</v>
      </c>
      <c r="D21" s="108"/>
    </row>
    <row r="22" spans="1:5" s="3" customFormat="1" ht="16.5" customHeight="1" x14ac:dyDescent="0.25">
      <c r="A22" s="25"/>
      <c r="B22" s="26"/>
      <c r="C22" s="25"/>
      <c r="D22" s="25"/>
    </row>
    <row r="23" spans="1:5" s="5" customFormat="1" ht="15.75" customHeight="1" x14ac:dyDescent="0.25">
      <c r="A23" s="8" t="s">
        <v>20</v>
      </c>
      <c r="B23" s="17"/>
      <c r="C23" s="17"/>
      <c r="D23" s="17"/>
    </row>
    <row r="24" spans="1:5" s="5" customFormat="1" ht="15.75" customHeight="1" x14ac:dyDescent="0.25">
      <c r="A24" s="16"/>
      <c r="B24" s="17"/>
      <c r="C24" s="17"/>
      <c r="D24" s="17"/>
    </row>
    <row r="25" spans="1:5" ht="21.75" customHeight="1" x14ac:dyDescent="0.25">
      <c r="A25" s="6"/>
      <c r="B25" s="18" t="s">
        <v>21</v>
      </c>
      <c r="C25" s="7" t="s">
        <v>22</v>
      </c>
      <c r="D25" s="9" t="s">
        <v>23</v>
      </c>
    </row>
    <row r="26" spans="1:5" s="5" customFormat="1" ht="28.5" customHeight="1" x14ac:dyDescent="0.25">
      <c r="A26" s="109" t="s">
        <v>26</v>
      </c>
      <c r="B26" s="110"/>
      <c r="C26" s="110"/>
      <c r="D26" s="111"/>
    </row>
    <row r="27" spans="1:5" s="5" customFormat="1" ht="15" customHeight="1" x14ac:dyDescent="0.25">
      <c r="A27" s="29"/>
      <c r="B27" s="30"/>
      <c r="C27" s="30"/>
      <c r="D27" s="31"/>
    </row>
    <row r="28" spans="1:5" ht="13.5" customHeight="1" x14ac:dyDescent="0.25">
      <c r="A28" s="7">
        <v>1</v>
      </c>
      <c r="B28" s="6" t="s">
        <v>96</v>
      </c>
      <c r="C28" s="6" t="s">
        <v>24</v>
      </c>
      <c r="D28" s="6" t="s">
        <v>25</v>
      </c>
    </row>
    <row r="29" spans="1:5" x14ac:dyDescent="0.25">
      <c r="A29" s="20" t="s">
        <v>27</v>
      </c>
      <c r="B29" s="19"/>
      <c r="C29" s="19"/>
      <c r="D29" s="19"/>
    </row>
    <row r="30" spans="1:5" ht="12.75" customHeight="1" x14ac:dyDescent="0.25">
      <c r="A30" s="7">
        <v>1</v>
      </c>
      <c r="B30" s="6" t="s">
        <v>97</v>
      </c>
      <c r="C30" s="6" t="s">
        <v>98</v>
      </c>
      <c r="D30" s="10" t="s">
        <v>99</v>
      </c>
      <c r="E30" t="s">
        <v>94</v>
      </c>
    </row>
    <row r="31" spans="1:5" x14ac:dyDescent="0.25">
      <c r="A31" s="20" t="s">
        <v>43</v>
      </c>
      <c r="B31" s="19"/>
      <c r="C31" s="19"/>
      <c r="D31" s="19"/>
    </row>
    <row r="32" spans="1:5" ht="13.5" customHeight="1" x14ac:dyDescent="0.25">
      <c r="A32" s="20" t="s">
        <v>44</v>
      </c>
      <c r="B32" s="19"/>
      <c r="C32" s="19"/>
      <c r="D32" s="19"/>
    </row>
    <row r="33" spans="1:4" ht="12" customHeight="1" x14ac:dyDescent="0.25">
      <c r="A33" s="7">
        <v>1</v>
      </c>
      <c r="B33" s="6" t="s">
        <v>28</v>
      </c>
      <c r="C33" s="6" t="s">
        <v>124</v>
      </c>
      <c r="D33" s="10" t="s">
        <v>29</v>
      </c>
    </row>
    <row r="34" spans="1:4" x14ac:dyDescent="0.25">
      <c r="A34" s="20" t="s">
        <v>30</v>
      </c>
      <c r="B34" s="19"/>
      <c r="C34" s="19"/>
      <c r="D34" s="19"/>
    </row>
    <row r="35" spans="1:4" ht="14.25" customHeight="1" x14ac:dyDescent="0.25">
      <c r="A35" s="7">
        <v>1</v>
      </c>
      <c r="B35" s="6" t="s">
        <v>31</v>
      </c>
      <c r="C35" s="6" t="s">
        <v>24</v>
      </c>
      <c r="D35" s="6" t="s">
        <v>32</v>
      </c>
    </row>
    <row r="36" spans="1:4" ht="13.5" customHeight="1" x14ac:dyDescent="0.25">
      <c r="A36" s="20" t="s">
        <v>33</v>
      </c>
      <c r="B36" s="19"/>
      <c r="C36" s="19"/>
      <c r="D36" s="19"/>
    </row>
    <row r="37" spans="1:4" x14ac:dyDescent="0.25">
      <c r="A37" s="7">
        <v>1</v>
      </c>
      <c r="B37" s="6" t="s">
        <v>34</v>
      </c>
      <c r="C37" s="6" t="s">
        <v>24</v>
      </c>
      <c r="D37" s="6" t="s">
        <v>25</v>
      </c>
    </row>
    <row r="38" spans="1:4" x14ac:dyDescent="0.25">
      <c r="A38" s="28"/>
      <c r="B38" s="11"/>
      <c r="C38" s="11"/>
      <c r="D38" s="11"/>
    </row>
    <row r="39" spans="1:4" x14ac:dyDescent="0.25">
      <c r="A39" s="4" t="s">
        <v>52</v>
      </c>
      <c r="B39" s="19"/>
      <c r="C39" s="19"/>
      <c r="D39" s="19"/>
    </row>
    <row r="40" spans="1:4" x14ac:dyDescent="0.25">
      <c r="A40" s="7">
        <v>1</v>
      </c>
      <c r="B40" s="6" t="s">
        <v>35</v>
      </c>
      <c r="C40" s="105">
        <v>1980</v>
      </c>
      <c r="D40" s="112"/>
    </row>
    <row r="41" spans="1:4" x14ac:dyDescent="0.25">
      <c r="A41" s="7">
        <v>2</v>
      </c>
      <c r="B41" s="6" t="s">
        <v>37</v>
      </c>
      <c r="C41" s="105" t="s">
        <v>59</v>
      </c>
      <c r="D41" s="112"/>
    </row>
    <row r="42" spans="1:4" ht="15" customHeight="1" x14ac:dyDescent="0.25">
      <c r="A42" s="7">
        <v>3</v>
      </c>
      <c r="B42" s="6" t="s">
        <v>38</v>
      </c>
      <c r="C42" s="105" t="s">
        <v>100</v>
      </c>
      <c r="D42" s="106"/>
    </row>
    <row r="43" spans="1:4" x14ac:dyDescent="0.25">
      <c r="A43" s="7">
        <v>4</v>
      </c>
      <c r="B43" s="6" t="s">
        <v>36</v>
      </c>
      <c r="C43" s="105" t="s">
        <v>101</v>
      </c>
      <c r="D43" s="106"/>
    </row>
    <row r="44" spans="1:4" x14ac:dyDescent="0.25">
      <c r="A44" s="7">
        <v>5</v>
      </c>
      <c r="B44" s="6" t="s">
        <v>39</v>
      </c>
      <c r="C44" s="105" t="s">
        <v>102</v>
      </c>
      <c r="D44" s="106"/>
    </row>
    <row r="45" spans="1:4" x14ac:dyDescent="0.25">
      <c r="A45" s="7">
        <v>6</v>
      </c>
      <c r="B45" s="6" t="s">
        <v>40</v>
      </c>
      <c r="C45" s="105">
        <v>7424.2</v>
      </c>
      <c r="D45" s="112"/>
    </row>
    <row r="46" spans="1:4" ht="15" customHeight="1" x14ac:dyDescent="0.25">
      <c r="A46" s="7">
        <v>7</v>
      </c>
      <c r="B46" s="6" t="s">
        <v>41</v>
      </c>
      <c r="C46" s="105" t="s">
        <v>60</v>
      </c>
      <c r="D46" s="112"/>
    </row>
    <row r="47" spans="1:4" x14ac:dyDescent="0.25">
      <c r="A47" s="7">
        <v>8</v>
      </c>
      <c r="B47" s="6" t="s">
        <v>42</v>
      </c>
      <c r="C47" s="105" t="s">
        <v>165</v>
      </c>
      <c r="D47" s="112"/>
    </row>
    <row r="48" spans="1:4" x14ac:dyDescent="0.25">
      <c r="A48" s="7">
        <v>9</v>
      </c>
      <c r="B48" s="76" t="s">
        <v>125</v>
      </c>
      <c r="C48" s="105" t="s">
        <v>166</v>
      </c>
      <c r="D48" s="112"/>
    </row>
    <row r="49" spans="1:4" x14ac:dyDescent="0.25">
      <c r="B49" s="58" t="s">
        <v>103</v>
      </c>
      <c r="C49" s="58" t="s">
        <v>104</v>
      </c>
      <c r="D49" s="58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topLeftCell="A81" workbookViewId="0">
      <selection activeCell="K74" sqref="K74"/>
    </sheetView>
  </sheetViews>
  <sheetFormatPr defaultRowHeight="15" x14ac:dyDescent="0.2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10.5703125" customWidth="1"/>
    <col min="8" max="8" width="12" customWidth="1"/>
  </cols>
  <sheetData>
    <row r="1" spans="1:8" x14ac:dyDescent="0.25">
      <c r="A1" s="4" t="s">
        <v>128</v>
      </c>
      <c r="B1"/>
      <c r="C1" s="43"/>
      <c r="D1" s="43"/>
    </row>
    <row r="2" spans="1:8" ht="13.5" customHeight="1" x14ac:dyDescent="0.25">
      <c r="A2" s="4" t="s">
        <v>149</v>
      </c>
      <c r="B2"/>
      <c r="C2" s="43"/>
      <c r="D2" s="43"/>
    </row>
    <row r="3" spans="1:8" ht="56.25" customHeight="1" x14ac:dyDescent="0.25">
      <c r="A3" s="141" t="s">
        <v>67</v>
      </c>
      <c r="B3" s="142"/>
      <c r="C3" s="44" t="s">
        <v>68</v>
      </c>
      <c r="D3" s="32" t="s">
        <v>69</v>
      </c>
      <c r="E3" s="32" t="s">
        <v>70</v>
      </c>
      <c r="F3" s="32" t="s">
        <v>71</v>
      </c>
      <c r="G3" s="45" t="s">
        <v>72</v>
      </c>
      <c r="H3" s="32" t="s">
        <v>73</v>
      </c>
    </row>
    <row r="4" spans="1:8" ht="24" customHeight="1" x14ac:dyDescent="0.25">
      <c r="A4" s="145" t="s">
        <v>150</v>
      </c>
      <c r="B4" s="146"/>
      <c r="C4" s="44"/>
      <c r="D4" s="32">
        <v>-1649</v>
      </c>
      <c r="E4" s="32"/>
      <c r="F4" s="32"/>
      <c r="G4" s="45"/>
      <c r="H4" s="32"/>
    </row>
    <row r="5" spans="1:8" ht="16.5" customHeight="1" x14ac:dyDescent="0.25">
      <c r="A5" s="81" t="s">
        <v>129</v>
      </c>
      <c r="B5" s="83"/>
      <c r="C5" s="44"/>
      <c r="D5" s="32">
        <v>25.41</v>
      </c>
      <c r="E5" s="32"/>
      <c r="F5" s="32"/>
      <c r="G5" s="45"/>
      <c r="H5" s="32"/>
    </row>
    <row r="6" spans="1:8" ht="15.75" customHeight="1" x14ac:dyDescent="0.25">
      <c r="A6" s="81" t="s">
        <v>130</v>
      </c>
      <c r="B6" s="83"/>
      <c r="C6" s="44"/>
      <c r="D6" s="32">
        <v>-1674.41</v>
      </c>
      <c r="E6" s="32"/>
      <c r="F6" s="32"/>
      <c r="G6" s="45"/>
      <c r="H6" s="32"/>
    </row>
    <row r="7" spans="1:8" ht="15" customHeight="1" x14ac:dyDescent="0.25">
      <c r="A7" s="121" t="s">
        <v>151</v>
      </c>
      <c r="B7" s="140"/>
      <c r="C7" s="140"/>
      <c r="D7" s="140"/>
      <c r="E7" s="140"/>
      <c r="F7" s="140"/>
      <c r="G7" s="140"/>
      <c r="H7" s="134"/>
    </row>
    <row r="8" spans="1:8" ht="17.25" customHeight="1" x14ac:dyDescent="0.25">
      <c r="A8" s="141" t="s">
        <v>74</v>
      </c>
      <c r="B8" s="149"/>
      <c r="C8" s="36">
        <v>21.13</v>
      </c>
      <c r="D8" s="33">
        <v>-521.87</v>
      </c>
      <c r="E8" s="101">
        <f>E12+E15+E18+E24+E27</f>
        <v>1698.43</v>
      </c>
      <c r="F8" s="101">
        <f>F12+F15+F18+F24+F27</f>
        <v>1661.2199999999998</v>
      </c>
      <c r="G8" s="101">
        <f>G12+G15+G18+G24+G27</f>
        <v>1661.2199999999998</v>
      </c>
      <c r="H8" s="98">
        <f>F8-E8+D8</f>
        <v>-559.08000000000027</v>
      </c>
    </row>
    <row r="9" spans="1:8" x14ac:dyDescent="0.25">
      <c r="A9" s="46" t="s">
        <v>75</v>
      </c>
      <c r="B9" s="47"/>
      <c r="C9" s="7">
        <f>C8-C10</f>
        <v>19.02</v>
      </c>
      <c r="D9" s="7">
        <f>D8-D10</f>
        <v>-469.68</v>
      </c>
      <c r="E9" s="98">
        <f>E8-E10</f>
        <v>1528.587</v>
      </c>
      <c r="F9" s="98">
        <f>F8-F10</f>
        <v>1495.0979999999997</v>
      </c>
      <c r="G9" s="98">
        <f>G8-G10</f>
        <v>1495.0979999999997</v>
      </c>
      <c r="H9" s="98">
        <f t="shared" ref="H9:H10" si="0">F9-E9+D9</f>
        <v>-503.16900000000027</v>
      </c>
    </row>
    <row r="10" spans="1:8" x14ac:dyDescent="0.25">
      <c r="A10" s="143" t="s">
        <v>76</v>
      </c>
      <c r="B10" s="144"/>
      <c r="C10" s="7">
        <v>2.11</v>
      </c>
      <c r="D10" s="7">
        <v>-52.19</v>
      </c>
      <c r="E10" s="98">
        <f>E8*10%</f>
        <v>169.84300000000002</v>
      </c>
      <c r="F10" s="98">
        <f>F8*10%</f>
        <v>166.12199999999999</v>
      </c>
      <c r="G10" s="98">
        <f>G8*10%</f>
        <v>166.12199999999999</v>
      </c>
      <c r="H10" s="98">
        <f t="shared" si="0"/>
        <v>-55.91100000000003</v>
      </c>
    </row>
    <row r="11" spans="1:8" ht="12.75" customHeight="1" x14ac:dyDescent="0.25">
      <c r="A11" s="121" t="s">
        <v>77</v>
      </c>
      <c r="B11" s="138"/>
      <c r="C11" s="138"/>
      <c r="D11" s="138"/>
      <c r="E11" s="138"/>
      <c r="F11" s="138"/>
      <c r="G11" s="138"/>
      <c r="H11" s="139"/>
    </row>
    <row r="12" spans="1:8" ht="15" customHeight="1" x14ac:dyDescent="0.25">
      <c r="A12" s="147" t="s">
        <v>55</v>
      </c>
      <c r="B12" s="148"/>
      <c r="C12" s="36">
        <v>5.65</v>
      </c>
      <c r="D12" s="33">
        <v>-152.12</v>
      </c>
      <c r="E12" s="101">
        <v>501.87</v>
      </c>
      <c r="F12" s="101">
        <v>490.53</v>
      </c>
      <c r="G12" s="101">
        <v>490.53</v>
      </c>
      <c r="H12" s="98">
        <f t="shared" ref="H12:H30" si="1">F12-E12+D12</f>
        <v>-163.46000000000004</v>
      </c>
    </row>
    <row r="13" spans="1:8" x14ac:dyDescent="0.25">
      <c r="A13" s="46" t="s">
        <v>75</v>
      </c>
      <c r="B13" s="47"/>
      <c r="C13" s="7">
        <v>5.08</v>
      </c>
      <c r="D13" s="7">
        <f>D12-D14</f>
        <v>-136.9</v>
      </c>
      <c r="E13" s="98">
        <f>E12-E14</f>
        <v>451.68299999999999</v>
      </c>
      <c r="F13" s="98">
        <f>F12-F14</f>
        <v>441.47699999999998</v>
      </c>
      <c r="G13" s="98">
        <f>G12-G14</f>
        <v>441.47699999999998</v>
      </c>
      <c r="H13" s="98">
        <f t="shared" si="1"/>
        <v>-147.10600000000002</v>
      </c>
    </row>
    <row r="14" spans="1:8" x14ac:dyDescent="0.25">
      <c r="A14" s="143" t="s">
        <v>76</v>
      </c>
      <c r="B14" s="144"/>
      <c r="C14" s="7">
        <v>0.56999999999999995</v>
      </c>
      <c r="D14" s="7">
        <v>-15.22</v>
      </c>
      <c r="E14" s="98">
        <f>E12*10%</f>
        <v>50.187000000000005</v>
      </c>
      <c r="F14" s="98">
        <f>F12*10%</f>
        <v>49.052999999999997</v>
      </c>
      <c r="G14" s="98">
        <f>G12*10%</f>
        <v>49.052999999999997</v>
      </c>
      <c r="H14" s="98">
        <f t="shared" si="1"/>
        <v>-16.354000000000006</v>
      </c>
    </row>
    <row r="15" spans="1:8" ht="23.25" customHeight="1" x14ac:dyDescent="0.25">
      <c r="A15" s="147" t="s">
        <v>45</v>
      </c>
      <c r="B15" s="148"/>
      <c r="C15" s="36">
        <v>3.45</v>
      </c>
      <c r="D15" s="33">
        <v>-92.01</v>
      </c>
      <c r="E15" s="101">
        <v>306.45</v>
      </c>
      <c r="F15" s="101">
        <v>299.56</v>
      </c>
      <c r="G15" s="101">
        <v>299.56</v>
      </c>
      <c r="H15" s="98">
        <f t="shared" si="1"/>
        <v>-98.899999999999991</v>
      </c>
    </row>
    <row r="16" spans="1:8" x14ac:dyDescent="0.25">
      <c r="A16" s="46" t="s">
        <v>75</v>
      </c>
      <c r="B16" s="47"/>
      <c r="C16" s="7">
        <v>3.1</v>
      </c>
      <c r="D16" s="7">
        <f>D15-D17</f>
        <v>-82.81</v>
      </c>
      <c r="E16" s="98">
        <f>E15-E17</f>
        <v>275.80500000000001</v>
      </c>
      <c r="F16" s="98">
        <f>F15-F17</f>
        <v>269.60399999999998</v>
      </c>
      <c r="G16" s="98">
        <f>G15-G17</f>
        <v>269.60399999999998</v>
      </c>
      <c r="H16" s="98">
        <f t="shared" si="1"/>
        <v>-89.011000000000024</v>
      </c>
    </row>
    <row r="17" spans="1:8" ht="15" customHeight="1" x14ac:dyDescent="0.25">
      <c r="A17" s="143" t="s">
        <v>76</v>
      </c>
      <c r="B17" s="144"/>
      <c r="C17" s="7">
        <v>0.35</v>
      </c>
      <c r="D17" s="7">
        <v>-9.1999999999999993</v>
      </c>
      <c r="E17" s="98">
        <f>E15*10%</f>
        <v>30.645</v>
      </c>
      <c r="F17" s="98">
        <f>F15*10%</f>
        <v>29.956000000000003</v>
      </c>
      <c r="G17" s="98">
        <f>G15*10%</f>
        <v>29.956000000000003</v>
      </c>
      <c r="H17" s="98">
        <f t="shared" si="1"/>
        <v>-9.8889999999999958</v>
      </c>
    </row>
    <row r="18" spans="1:8" ht="14.25" customHeight="1" x14ac:dyDescent="0.25">
      <c r="A18" s="147" t="s">
        <v>56</v>
      </c>
      <c r="B18" s="148"/>
      <c r="C18" s="44">
        <v>2.37</v>
      </c>
      <c r="D18" s="33">
        <v>-63.24</v>
      </c>
      <c r="E18" s="101">
        <v>210.52</v>
      </c>
      <c r="F18" s="101">
        <v>205.78</v>
      </c>
      <c r="G18" s="101">
        <v>205.78</v>
      </c>
      <c r="H18" s="98">
        <f t="shared" si="1"/>
        <v>-67.980000000000018</v>
      </c>
    </row>
    <row r="19" spans="1:8" ht="13.5" customHeight="1" x14ac:dyDescent="0.25">
      <c r="A19" s="46" t="s">
        <v>75</v>
      </c>
      <c r="B19" s="47"/>
      <c r="C19" s="7">
        <v>2.13</v>
      </c>
      <c r="D19" s="7">
        <f>D18-D20</f>
        <v>-56.92</v>
      </c>
      <c r="E19" s="98">
        <f>E18-E20</f>
        <v>189.46800000000002</v>
      </c>
      <c r="F19" s="98">
        <f>F18-F20</f>
        <v>185.202</v>
      </c>
      <c r="G19" s="98">
        <f>G18-G20</f>
        <v>185.202</v>
      </c>
      <c r="H19" s="98">
        <f t="shared" si="1"/>
        <v>-61.186000000000021</v>
      </c>
    </row>
    <row r="20" spans="1:8" ht="12.75" customHeight="1" x14ac:dyDescent="0.25">
      <c r="A20" s="143" t="s">
        <v>76</v>
      </c>
      <c r="B20" s="144"/>
      <c r="C20" s="7">
        <v>0.24</v>
      </c>
      <c r="D20" s="7">
        <v>-6.32</v>
      </c>
      <c r="E20" s="98">
        <f>E18*10%</f>
        <v>21.052000000000003</v>
      </c>
      <c r="F20" s="98">
        <f>F18*10%</f>
        <v>20.578000000000003</v>
      </c>
      <c r="G20" s="98">
        <f>G18*10%</f>
        <v>20.578000000000003</v>
      </c>
      <c r="H20" s="98">
        <f t="shared" si="1"/>
        <v>-6.7940000000000005</v>
      </c>
    </row>
    <row r="21" spans="1:8" ht="15" customHeight="1" x14ac:dyDescent="0.25">
      <c r="A21" s="147" t="s">
        <v>57</v>
      </c>
      <c r="B21" s="148"/>
      <c r="C21" s="35">
        <v>1.1100000000000001</v>
      </c>
      <c r="D21" s="7">
        <v>-29.57</v>
      </c>
      <c r="E21" s="98">
        <v>98.6</v>
      </c>
      <c r="F21" s="98">
        <v>96.38</v>
      </c>
      <c r="G21" s="98">
        <v>96.38</v>
      </c>
      <c r="H21" s="98">
        <f t="shared" si="1"/>
        <v>-31.79</v>
      </c>
    </row>
    <row r="22" spans="1:8" ht="14.25" customHeight="1" x14ac:dyDescent="0.25">
      <c r="A22" s="46" t="s">
        <v>75</v>
      </c>
      <c r="B22" s="47"/>
      <c r="C22" s="7">
        <v>1</v>
      </c>
      <c r="D22" s="7">
        <f>D21-D23</f>
        <v>-26.61</v>
      </c>
      <c r="E22" s="98">
        <f>E21-E23</f>
        <v>88.74</v>
      </c>
      <c r="F22" s="98">
        <f>F21-F23</f>
        <v>86.74199999999999</v>
      </c>
      <c r="G22" s="98">
        <f>G21-G23</f>
        <v>86.74199999999999</v>
      </c>
      <c r="H22" s="98">
        <f t="shared" si="1"/>
        <v>-28.608000000000004</v>
      </c>
    </row>
    <row r="23" spans="1:8" ht="14.25" customHeight="1" x14ac:dyDescent="0.25">
      <c r="A23" s="143" t="s">
        <v>76</v>
      </c>
      <c r="B23" s="144"/>
      <c r="C23" s="7">
        <v>0.11</v>
      </c>
      <c r="D23" s="7">
        <v>-2.96</v>
      </c>
      <c r="E23" s="98">
        <f>E21*10%</f>
        <v>9.86</v>
      </c>
      <c r="F23" s="98">
        <f>F21*10%</f>
        <v>9.6379999999999999</v>
      </c>
      <c r="G23" s="98">
        <f>G21*10%</f>
        <v>9.6379999999999999</v>
      </c>
      <c r="H23" s="98">
        <f t="shared" si="1"/>
        <v>-3.1819999999999995</v>
      </c>
    </row>
    <row r="24" spans="1:8" ht="14.25" customHeight="1" x14ac:dyDescent="0.25">
      <c r="A24" s="10" t="s">
        <v>46</v>
      </c>
      <c r="B24" s="48"/>
      <c r="C24" s="35">
        <v>4.3600000000000003</v>
      </c>
      <c r="D24" s="7">
        <v>-92.56</v>
      </c>
      <c r="E24" s="98">
        <v>384.62</v>
      </c>
      <c r="F24" s="98">
        <v>371.33</v>
      </c>
      <c r="G24" s="98">
        <v>371.33</v>
      </c>
      <c r="H24" s="98">
        <f t="shared" si="1"/>
        <v>-105.85000000000002</v>
      </c>
    </row>
    <row r="25" spans="1:8" ht="14.25" customHeight="1" x14ac:dyDescent="0.25">
      <c r="A25" s="46" t="s">
        <v>75</v>
      </c>
      <c r="B25" s="47"/>
      <c r="C25" s="7">
        <v>3.29</v>
      </c>
      <c r="D25" s="7">
        <f>D24-D26</f>
        <v>-83.29</v>
      </c>
      <c r="E25" s="98">
        <f>E24-E26</f>
        <v>346.15800000000002</v>
      </c>
      <c r="F25" s="98">
        <f>F24-F26</f>
        <v>334.197</v>
      </c>
      <c r="G25" s="98">
        <f>G24-G26</f>
        <v>334.197</v>
      </c>
      <c r="H25" s="98">
        <f t="shared" si="1"/>
        <v>-95.251000000000019</v>
      </c>
    </row>
    <row r="26" spans="1:8" x14ac:dyDescent="0.25">
      <c r="A26" s="143" t="s">
        <v>76</v>
      </c>
      <c r="B26" s="144"/>
      <c r="C26" s="7">
        <v>0.36</v>
      </c>
      <c r="D26" s="7">
        <v>-9.27</v>
      </c>
      <c r="E26" s="98">
        <f>E24*10%</f>
        <v>38.462000000000003</v>
      </c>
      <c r="F26" s="98">
        <f>F24*10%</f>
        <v>37.133000000000003</v>
      </c>
      <c r="G26" s="98">
        <f>G24*10%</f>
        <v>37.133000000000003</v>
      </c>
      <c r="H26" s="98">
        <f t="shared" si="1"/>
        <v>-10.599</v>
      </c>
    </row>
    <row r="27" spans="1:8" ht="14.25" customHeight="1" x14ac:dyDescent="0.25">
      <c r="A27" s="154" t="s">
        <v>47</v>
      </c>
      <c r="B27" s="155"/>
      <c r="C27" s="158">
        <v>4.1900000000000004</v>
      </c>
      <c r="D27" s="160">
        <v>-93.63</v>
      </c>
      <c r="E27" s="152">
        <v>294.97000000000003</v>
      </c>
      <c r="F27" s="152">
        <v>294.02</v>
      </c>
      <c r="G27" s="152">
        <v>294.02</v>
      </c>
      <c r="H27" s="98">
        <f t="shared" si="1"/>
        <v>-94.580000000000041</v>
      </c>
    </row>
    <row r="28" spans="1:8" ht="0.75" hidden="1" customHeight="1" x14ac:dyDescent="0.25">
      <c r="A28" s="156"/>
      <c r="B28" s="157"/>
      <c r="C28" s="159"/>
      <c r="D28" s="161"/>
      <c r="E28" s="153"/>
      <c r="F28" s="153"/>
      <c r="G28" s="153"/>
      <c r="H28" s="98">
        <f t="shared" si="1"/>
        <v>0</v>
      </c>
    </row>
    <row r="29" spans="1:8" x14ac:dyDescent="0.25">
      <c r="A29" s="46" t="s">
        <v>75</v>
      </c>
      <c r="B29" s="47"/>
      <c r="C29" s="7">
        <v>3.77</v>
      </c>
      <c r="D29" s="7">
        <v>-93.2</v>
      </c>
      <c r="E29" s="98">
        <f>E27-E30</f>
        <v>265.47000000000003</v>
      </c>
      <c r="F29" s="98">
        <f>F27-F30</f>
        <v>264.62</v>
      </c>
      <c r="G29" s="98">
        <f>G27-G30</f>
        <v>264.62</v>
      </c>
      <c r="H29" s="98">
        <f t="shared" si="1"/>
        <v>-94.050000000000026</v>
      </c>
    </row>
    <row r="30" spans="1:8" x14ac:dyDescent="0.25">
      <c r="A30" s="143" t="s">
        <v>76</v>
      </c>
      <c r="B30" s="144"/>
      <c r="C30" s="7">
        <v>0.42</v>
      </c>
      <c r="D30" s="7">
        <v>-9.36</v>
      </c>
      <c r="E30" s="98">
        <v>29.5</v>
      </c>
      <c r="F30" s="98">
        <v>29.4</v>
      </c>
      <c r="G30" s="98">
        <v>29.4</v>
      </c>
      <c r="H30" s="98">
        <f t="shared" si="1"/>
        <v>-9.4600000000000009</v>
      </c>
    </row>
    <row r="31" spans="1:8" ht="9.75" customHeight="1" x14ac:dyDescent="0.25">
      <c r="A31" s="74"/>
      <c r="B31" s="73"/>
      <c r="C31" s="7"/>
      <c r="D31" s="7"/>
      <c r="E31" s="98"/>
      <c r="F31" s="98"/>
      <c r="G31" s="102"/>
      <c r="H31" s="98"/>
    </row>
    <row r="32" spans="1:8" ht="14.25" customHeight="1" x14ac:dyDescent="0.25">
      <c r="A32" s="141" t="s">
        <v>48</v>
      </c>
      <c r="B32" s="149"/>
      <c r="C32" s="35">
        <v>7.8</v>
      </c>
      <c r="D32" s="35">
        <v>-1100.68</v>
      </c>
      <c r="E32" s="97">
        <v>657.33</v>
      </c>
      <c r="F32" s="97">
        <v>645.71</v>
      </c>
      <c r="G32" s="103">
        <f>G33+G34</f>
        <v>441.51</v>
      </c>
      <c r="H32" s="97">
        <f>F32-E32+D32+F32-G32</f>
        <v>-908.10000000000014</v>
      </c>
    </row>
    <row r="33" spans="1:8" ht="14.25" customHeight="1" x14ac:dyDescent="0.25">
      <c r="A33" s="46" t="s">
        <v>78</v>
      </c>
      <c r="B33" s="47"/>
      <c r="C33" s="7">
        <v>7.02</v>
      </c>
      <c r="D33" s="7">
        <f>D32-D34</f>
        <v>-1095.23</v>
      </c>
      <c r="E33" s="98">
        <f>E32-E34</f>
        <v>591.59699999999998</v>
      </c>
      <c r="F33" s="98">
        <f>F32-F34</f>
        <v>581.13900000000001</v>
      </c>
      <c r="G33" s="104">
        <v>376.94</v>
      </c>
      <c r="H33" s="98">
        <f t="shared" ref="H33:H34" si="2">F33-E33+D33+F33-G33</f>
        <v>-901.48900000000003</v>
      </c>
    </row>
    <row r="34" spans="1:8" ht="12.75" customHeight="1" x14ac:dyDescent="0.25">
      <c r="A34" s="143" t="s">
        <v>76</v>
      </c>
      <c r="B34" s="144"/>
      <c r="C34" s="7">
        <v>0.78</v>
      </c>
      <c r="D34" s="7">
        <v>-5.45</v>
      </c>
      <c r="E34" s="98">
        <f>E32*10%</f>
        <v>65.733000000000004</v>
      </c>
      <c r="F34" s="98">
        <f>F32*10%</f>
        <v>64.571000000000012</v>
      </c>
      <c r="G34" s="98">
        <v>64.569999999999993</v>
      </c>
      <c r="H34" s="98">
        <f t="shared" si="2"/>
        <v>-6.6109999999999758</v>
      </c>
    </row>
    <row r="35" spans="1:8" ht="12.75" customHeight="1" x14ac:dyDescent="0.25">
      <c r="A35" s="94"/>
      <c r="B35" s="95"/>
      <c r="C35" s="7"/>
      <c r="D35" s="7"/>
      <c r="E35" s="7"/>
      <c r="F35" s="7"/>
      <c r="G35" s="93"/>
      <c r="H35" s="7"/>
    </row>
    <row r="36" spans="1:8" ht="12.75" customHeight="1" x14ac:dyDescent="0.25">
      <c r="A36" s="167" t="s">
        <v>141</v>
      </c>
      <c r="B36" s="168"/>
      <c r="C36" s="7"/>
      <c r="D36" s="35">
        <v>-26.79</v>
      </c>
      <c r="E36" s="35">
        <f>E38+E39+E40+E41</f>
        <v>225.87</v>
      </c>
      <c r="F36" s="35">
        <f>F38+F39+F40+F41</f>
        <v>219.10000000000002</v>
      </c>
      <c r="G36" s="77">
        <v>219.1</v>
      </c>
      <c r="H36" s="35">
        <f>F36-E36+D36+F36-G36</f>
        <v>-33.559999999999945</v>
      </c>
    </row>
    <row r="37" spans="1:8" ht="12.75" customHeight="1" x14ac:dyDescent="0.25">
      <c r="A37" s="46" t="s">
        <v>142</v>
      </c>
      <c r="B37" s="47"/>
      <c r="C37" s="7"/>
      <c r="D37" s="7"/>
      <c r="E37" s="7"/>
      <c r="F37" s="7"/>
      <c r="G37" s="92"/>
      <c r="H37" s="7"/>
    </row>
    <row r="38" spans="1:8" ht="12.75" customHeight="1" x14ac:dyDescent="0.25">
      <c r="A38" s="172" t="s">
        <v>143</v>
      </c>
      <c r="B38" s="173"/>
      <c r="C38" s="7"/>
      <c r="D38" s="35">
        <v>-1.37</v>
      </c>
      <c r="E38" s="7">
        <v>10.89</v>
      </c>
      <c r="F38" s="7">
        <v>10.75</v>
      </c>
      <c r="G38" s="7">
        <v>10.75</v>
      </c>
      <c r="H38" s="35">
        <f t="shared" ref="H38:H41" si="3">F38-E38+D38+F38-G38</f>
        <v>-1.5100000000000016</v>
      </c>
    </row>
    <row r="39" spans="1:8" ht="12.75" customHeight="1" x14ac:dyDescent="0.25">
      <c r="A39" s="172" t="s">
        <v>145</v>
      </c>
      <c r="B39" s="173"/>
      <c r="C39" s="7"/>
      <c r="D39" s="35">
        <v>-6.23</v>
      </c>
      <c r="E39" s="7">
        <v>55.14</v>
      </c>
      <c r="F39" s="7">
        <v>53.8</v>
      </c>
      <c r="G39" s="7">
        <v>53.8</v>
      </c>
      <c r="H39" s="35">
        <f t="shared" si="3"/>
        <v>-7.5700000000000074</v>
      </c>
    </row>
    <row r="40" spans="1:8" ht="12.75" customHeight="1" x14ac:dyDescent="0.25">
      <c r="A40" s="172" t="s">
        <v>146</v>
      </c>
      <c r="B40" s="173"/>
      <c r="C40" s="7"/>
      <c r="D40" s="35">
        <v>-18.239999999999998</v>
      </c>
      <c r="E40" s="7">
        <v>149.47</v>
      </c>
      <c r="F40" s="7">
        <v>144.43</v>
      </c>
      <c r="G40" s="7">
        <v>144.43</v>
      </c>
      <c r="H40" s="35">
        <f t="shared" si="3"/>
        <v>-23.279999999999987</v>
      </c>
    </row>
    <row r="41" spans="1:8" ht="12.75" customHeight="1" x14ac:dyDescent="0.25">
      <c r="A41" s="172" t="s">
        <v>144</v>
      </c>
      <c r="B41" s="173"/>
      <c r="C41" s="7"/>
      <c r="D41" s="35">
        <v>-0.95</v>
      </c>
      <c r="E41" s="7">
        <v>10.37</v>
      </c>
      <c r="F41" s="7">
        <v>10.119999999999999</v>
      </c>
      <c r="G41" s="7">
        <v>10.119999999999999</v>
      </c>
      <c r="H41" s="35">
        <f t="shared" si="3"/>
        <v>-1.1999999999999993</v>
      </c>
    </row>
    <row r="42" spans="1:8" ht="13.5" customHeight="1" x14ac:dyDescent="0.25">
      <c r="A42" s="121" t="s">
        <v>126</v>
      </c>
      <c r="B42" s="122"/>
      <c r="C42" s="7"/>
      <c r="D42" s="7"/>
      <c r="E42" s="35">
        <f>E8+E32+E36</f>
        <v>2581.63</v>
      </c>
      <c r="F42" s="35">
        <f t="shared" ref="F42:G42" si="4">F8+F32+F36</f>
        <v>2526.0299999999997</v>
      </c>
      <c r="G42" s="35">
        <f t="shared" si="4"/>
        <v>2321.8299999999995</v>
      </c>
      <c r="H42" s="7"/>
    </row>
    <row r="43" spans="1:8" ht="13.5" customHeight="1" x14ac:dyDescent="0.25">
      <c r="A43" s="75" t="s">
        <v>127</v>
      </c>
      <c r="B43" s="72"/>
      <c r="C43" s="7"/>
      <c r="D43" s="7"/>
      <c r="E43" s="35"/>
      <c r="F43" s="35"/>
      <c r="G43" s="77"/>
      <c r="H43" s="7"/>
    </row>
    <row r="44" spans="1:8" ht="13.5" customHeight="1" x14ac:dyDescent="0.25">
      <c r="A44" s="119" t="s">
        <v>140</v>
      </c>
      <c r="B44" s="120"/>
      <c r="C44" s="7"/>
      <c r="D44" s="7">
        <v>-16.940000000000001</v>
      </c>
      <c r="E44" s="35">
        <v>0</v>
      </c>
      <c r="F44" s="35">
        <v>2.4700000000000002</v>
      </c>
      <c r="G44" s="77">
        <v>2.4700000000000002</v>
      </c>
      <c r="H44" s="35">
        <f>F44-E44+D44+F44-G44</f>
        <v>-14.47</v>
      </c>
    </row>
    <row r="45" spans="1:8" ht="13.5" customHeight="1" x14ac:dyDescent="0.25">
      <c r="A45" s="125" t="s">
        <v>133</v>
      </c>
      <c r="B45" s="126"/>
      <c r="C45" s="7"/>
      <c r="D45" s="7">
        <v>-8.1199999999999992</v>
      </c>
      <c r="E45" s="7">
        <v>72</v>
      </c>
      <c r="F45" s="7">
        <v>69.34</v>
      </c>
      <c r="G45" s="62">
        <v>69.34</v>
      </c>
      <c r="H45" s="35">
        <f>F45-E45+D45+F45-G45</f>
        <v>-10.779999999999994</v>
      </c>
    </row>
    <row r="46" spans="1:8" ht="12.75" customHeight="1" x14ac:dyDescent="0.25">
      <c r="A46" s="127" t="s">
        <v>134</v>
      </c>
      <c r="B46" s="128"/>
      <c r="C46" s="7"/>
      <c r="D46" s="7"/>
      <c r="E46" s="7"/>
      <c r="F46" s="7"/>
      <c r="G46" s="62"/>
      <c r="H46" s="7"/>
    </row>
    <row r="47" spans="1:8" ht="15" hidden="1" customHeight="1" x14ac:dyDescent="0.25">
      <c r="A47" s="129" t="s">
        <v>49</v>
      </c>
      <c r="B47" s="130"/>
      <c r="C47" s="7">
        <v>5.27</v>
      </c>
      <c r="D47" s="7"/>
      <c r="E47" s="7"/>
      <c r="F47" s="7"/>
      <c r="G47" s="62"/>
      <c r="H47" s="7"/>
    </row>
    <row r="48" spans="1:8" ht="15" customHeight="1" x14ac:dyDescent="0.25">
      <c r="A48" s="96" t="s">
        <v>135</v>
      </c>
      <c r="B48" s="42"/>
      <c r="C48" s="7">
        <v>0.15</v>
      </c>
      <c r="D48" s="7">
        <v>25.41</v>
      </c>
      <c r="E48" s="7">
        <v>7.2</v>
      </c>
      <c r="F48" s="7">
        <v>7.2</v>
      </c>
      <c r="G48" s="59">
        <v>1.22</v>
      </c>
      <c r="H48" s="7">
        <f t="shared" ref="H48:H49" si="5">F48-E48+D48+F48-G48</f>
        <v>31.39</v>
      </c>
    </row>
    <row r="49" spans="1:8" ht="8.25" customHeight="1" x14ac:dyDescent="0.25">
      <c r="A49" s="154" t="s">
        <v>79</v>
      </c>
      <c r="B49" s="155"/>
      <c r="C49" s="164">
        <v>2.5000000000000001E-2</v>
      </c>
      <c r="D49" s="164">
        <v>2.29</v>
      </c>
      <c r="E49" s="164">
        <v>1.22</v>
      </c>
      <c r="F49" s="164">
        <v>1.22</v>
      </c>
      <c r="G49" s="135">
        <v>1.22</v>
      </c>
      <c r="H49" s="164">
        <f t="shared" si="5"/>
        <v>2.29</v>
      </c>
    </row>
    <row r="50" spans="1:8" ht="6.75" customHeight="1" x14ac:dyDescent="0.25">
      <c r="A50" s="156"/>
      <c r="B50" s="157"/>
      <c r="C50" s="165"/>
      <c r="D50" s="165"/>
      <c r="E50" s="165"/>
      <c r="F50" s="165"/>
      <c r="G50" s="136"/>
      <c r="H50" s="171"/>
    </row>
    <row r="51" spans="1:8" ht="19.5" customHeight="1" x14ac:dyDescent="0.25">
      <c r="A51" s="167" t="s">
        <v>131</v>
      </c>
      <c r="B51" s="168"/>
      <c r="C51" s="7"/>
      <c r="D51" s="7"/>
      <c r="E51" s="35">
        <f>E42+E44+E45+E48</f>
        <v>2660.83</v>
      </c>
      <c r="F51" s="35">
        <f t="shared" ref="F51:G51" si="6">F42+F44+F45+F48</f>
        <v>2605.0399999999995</v>
      </c>
      <c r="G51" s="35">
        <f t="shared" si="6"/>
        <v>2394.8599999999992</v>
      </c>
      <c r="H51" s="7"/>
    </row>
    <row r="52" spans="1:8" ht="16.5" customHeight="1" x14ac:dyDescent="0.25">
      <c r="A52" s="166" t="s">
        <v>132</v>
      </c>
      <c r="B52" s="169"/>
      <c r="C52" s="84"/>
      <c r="D52" s="84">
        <v>-1649</v>
      </c>
      <c r="E52" s="85"/>
      <c r="F52" s="85"/>
      <c r="G52" s="84"/>
      <c r="H52" s="99">
        <f>F51-E51+D52+F51-G51</f>
        <v>-1494.6100000000001</v>
      </c>
    </row>
    <row r="53" spans="1:8" ht="24" customHeight="1" x14ac:dyDescent="0.25">
      <c r="A53" s="166" t="s">
        <v>152</v>
      </c>
      <c r="B53" s="166"/>
      <c r="C53" s="86"/>
      <c r="D53" s="86"/>
      <c r="E53" s="87"/>
      <c r="F53" s="88"/>
      <c r="G53" s="88"/>
      <c r="H53" s="87">
        <f>H54+H55</f>
        <v>-1494.6000000000001</v>
      </c>
    </row>
    <row r="54" spans="1:8" ht="20.25" customHeight="1" x14ac:dyDescent="0.25">
      <c r="A54" s="89" t="s">
        <v>129</v>
      </c>
      <c r="B54" s="89"/>
      <c r="C54" s="86"/>
      <c r="D54" s="86"/>
      <c r="E54" s="87"/>
      <c r="F54" s="88"/>
      <c r="G54" s="88"/>
      <c r="H54" s="85">
        <f>H48</f>
        <v>31.39</v>
      </c>
    </row>
    <row r="55" spans="1:8" ht="24" customHeight="1" x14ac:dyDescent="0.25">
      <c r="A55" s="90" t="s">
        <v>130</v>
      </c>
      <c r="B55" s="91"/>
      <c r="C55" s="86"/>
      <c r="D55" s="86"/>
      <c r="E55" s="87"/>
      <c r="F55" s="88"/>
      <c r="G55" s="88"/>
      <c r="H55" s="87">
        <f>H8+H32+H36+H44+H45</f>
        <v>-1525.9900000000002</v>
      </c>
    </row>
    <row r="56" spans="1:8" ht="12.75" customHeight="1" x14ac:dyDescent="0.25">
      <c r="A56" s="82"/>
      <c r="B56" s="82"/>
      <c r="C56" s="28"/>
      <c r="D56" s="28"/>
      <c r="E56" s="28"/>
      <c r="F56" s="28"/>
      <c r="G56" s="28"/>
      <c r="H56" s="28"/>
    </row>
    <row r="57" spans="1:8" ht="14.25" customHeight="1" x14ac:dyDescent="0.25"/>
    <row r="58" spans="1:8" ht="14.25" customHeight="1" x14ac:dyDescent="0.25">
      <c r="A58" s="170"/>
      <c r="B58" s="124"/>
      <c r="C58" s="124"/>
      <c r="D58" s="124"/>
      <c r="E58" s="124"/>
      <c r="F58" s="124"/>
      <c r="G58" s="124"/>
      <c r="H58" s="124"/>
    </row>
    <row r="59" spans="1:8" ht="14.25" customHeight="1" x14ac:dyDescent="0.25"/>
    <row r="60" spans="1:8" x14ac:dyDescent="0.25">
      <c r="A60" s="21" t="s">
        <v>153</v>
      </c>
      <c r="D60" s="23"/>
      <c r="E60" s="23"/>
      <c r="F60" s="23"/>
      <c r="G60" s="23"/>
    </row>
    <row r="61" spans="1:8" x14ac:dyDescent="0.25">
      <c r="A61" s="131" t="s">
        <v>61</v>
      </c>
      <c r="B61" s="140"/>
      <c r="C61" s="140"/>
      <c r="D61" s="134"/>
      <c r="E61" s="37" t="s">
        <v>62</v>
      </c>
      <c r="F61" s="37" t="s">
        <v>63</v>
      </c>
      <c r="G61" s="37" t="s">
        <v>136</v>
      </c>
      <c r="H61" s="6" t="s">
        <v>137</v>
      </c>
    </row>
    <row r="62" spans="1:8" x14ac:dyDescent="0.25">
      <c r="A62" s="137" t="s">
        <v>123</v>
      </c>
      <c r="B62" s="138"/>
      <c r="C62" s="138"/>
      <c r="D62" s="139"/>
      <c r="E62" s="38">
        <v>43191</v>
      </c>
      <c r="F62" s="37">
        <v>4</v>
      </c>
      <c r="G62" s="39">
        <v>2.4500000000000002</v>
      </c>
      <c r="H62" s="6" t="s">
        <v>138</v>
      </c>
    </row>
    <row r="63" spans="1:8" x14ac:dyDescent="0.25">
      <c r="A63" s="137" t="s">
        <v>154</v>
      </c>
      <c r="B63" s="138"/>
      <c r="C63" s="138"/>
      <c r="D63" s="139"/>
      <c r="E63" s="38">
        <v>43405</v>
      </c>
      <c r="F63" s="37" t="s">
        <v>155</v>
      </c>
      <c r="G63" s="39">
        <v>172</v>
      </c>
      <c r="H63" s="6" t="s">
        <v>147</v>
      </c>
    </row>
    <row r="64" spans="1:8" x14ac:dyDescent="0.25">
      <c r="A64" s="137" t="s">
        <v>156</v>
      </c>
      <c r="B64" s="138"/>
      <c r="C64" s="138"/>
      <c r="D64" s="139"/>
      <c r="E64" s="38">
        <v>43191</v>
      </c>
      <c r="F64" s="37">
        <v>1</v>
      </c>
      <c r="G64" s="39">
        <v>14.9</v>
      </c>
      <c r="H64" s="6" t="s">
        <v>157</v>
      </c>
    </row>
    <row r="65" spans="1:9" x14ac:dyDescent="0.25">
      <c r="A65" s="137" t="s">
        <v>158</v>
      </c>
      <c r="B65" s="138"/>
      <c r="C65" s="138"/>
      <c r="D65" s="139"/>
      <c r="E65" s="38">
        <v>43344</v>
      </c>
      <c r="F65" s="37" t="s">
        <v>155</v>
      </c>
      <c r="G65" s="39">
        <v>28</v>
      </c>
      <c r="H65" s="6" t="s">
        <v>159</v>
      </c>
    </row>
    <row r="66" spans="1:9" x14ac:dyDescent="0.25">
      <c r="A66" s="137" t="s">
        <v>160</v>
      </c>
      <c r="B66" s="138"/>
      <c r="C66" s="138"/>
      <c r="D66" s="139"/>
      <c r="E66" s="38">
        <v>43160</v>
      </c>
      <c r="F66" s="37" t="s">
        <v>161</v>
      </c>
      <c r="G66" s="39">
        <v>24.59</v>
      </c>
      <c r="H66" s="6" t="s">
        <v>162</v>
      </c>
    </row>
    <row r="67" spans="1:9" x14ac:dyDescent="0.25">
      <c r="A67" s="162" t="s">
        <v>163</v>
      </c>
      <c r="B67" s="163"/>
      <c r="C67" s="163"/>
      <c r="D67" s="146"/>
      <c r="E67" s="38">
        <v>43405</v>
      </c>
      <c r="F67" s="37" t="s">
        <v>164</v>
      </c>
      <c r="G67" s="39">
        <v>135</v>
      </c>
      <c r="H67" s="6" t="s">
        <v>147</v>
      </c>
    </row>
    <row r="68" spans="1:9" x14ac:dyDescent="0.25">
      <c r="A68" s="162"/>
      <c r="B68" s="163"/>
      <c r="C68" s="163"/>
      <c r="D68" s="146"/>
      <c r="E68" s="38"/>
      <c r="F68" s="37"/>
      <c r="G68" s="39"/>
      <c r="H68" s="6"/>
    </row>
    <row r="69" spans="1:9" x14ac:dyDescent="0.25">
      <c r="A69" s="137" t="s">
        <v>7</v>
      </c>
      <c r="B69" s="138"/>
      <c r="C69" s="138"/>
      <c r="D69" s="139"/>
      <c r="E69" s="38"/>
      <c r="F69" s="37"/>
      <c r="G69" s="39">
        <f>SUM(G62:G68)</f>
        <v>376.94</v>
      </c>
      <c r="H69" s="6"/>
    </row>
    <row r="70" spans="1:9" x14ac:dyDescent="0.25">
      <c r="A70" s="49"/>
      <c r="B70" s="50"/>
      <c r="C70" s="50"/>
      <c r="D70" s="50"/>
      <c r="E70" s="79"/>
      <c r="F70" s="51"/>
      <c r="G70" s="80"/>
    </row>
    <row r="71" spans="1:9" x14ac:dyDescent="0.25">
      <c r="A71" s="21"/>
      <c r="D71" s="23"/>
      <c r="E71" s="23"/>
      <c r="F71" s="23"/>
      <c r="G71" s="78"/>
    </row>
    <row r="72" spans="1:9" x14ac:dyDescent="0.25">
      <c r="A72" s="21" t="s">
        <v>50</v>
      </c>
      <c r="D72" s="23"/>
      <c r="E72" s="23"/>
      <c r="F72" s="23"/>
      <c r="G72" s="23"/>
    </row>
    <row r="73" spans="1:9" ht="23.25" customHeight="1" x14ac:dyDescent="0.25">
      <c r="A73" s="131" t="s">
        <v>65</v>
      </c>
      <c r="B73" s="140"/>
      <c r="C73" s="140"/>
      <c r="D73" s="140"/>
      <c r="E73" s="134"/>
      <c r="F73" s="41" t="s">
        <v>63</v>
      </c>
      <c r="G73" s="40" t="s">
        <v>64</v>
      </c>
    </row>
    <row r="74" spans="1:9" x14ac:dyDescent="0.25">
      <c r="A74" s="137" t="s">
        <v>66</v>
      </c>
      <c r="B74" s="138"/>
      <c r="C74" s="138"/>
      <c r="D74" s="138"/>
      <c r="E74" s="139"/>
      <c r="F74" s="37">
        <v>4</v>
      </c>
      <c r="G74" s="37">
        <v>1654.47</v>
      </c>
      <c r="I74" t="s">
        <v>94</v>
      </c>
    </row>
    <row r="75" spans="1:9" x14ac:dyDescent="0.25">
      <c r="A75" s="49"/>
      <c r="B75" s="50"/>
      <c r="C75" s="50"/>
      <c r="D75" s="50"/>
      <c r="E75" s="50"/>
      <c r="F75" s="51"/>
      <c r="G75" s="51"/>
    </row>
    <row r="76" spans="1:9" x14ac:dyDescent="0.25">
      <c r="A76" s="55" t="s">
        <v>80</v>
      </c>
      <c r="B76" s="56"/>
      <c r="C76" s="56"/>
      <c r="D76" s="56"/>
      <c r="E76" s="56"/>
      <c r="F76" s="37"/>
      <c r="G76" s="37"/>
    </row>
    <row r="77" spans="1:9" x14ac:dyDescent="0.25">
      <c r="A77" s="131" t="s">
        <v>81</v>
      </c>
      <c r="B77" s="132"/>
      <c r="C77" s="105" t="s">
        <v>82</v>
      </c>
      <c r="D77" s="133"/>
      <c r="E77" s="37" t="s">
        <v>83</v>
      </c>
      <c r="F77" s="37" t="s">
        <v>84</v>
      </c>
      <c r="G77" s="37" t="s">
        <v>85</v>
      </c>
    </row>
    <row r="78" spans="1:9" x14ac:dyDescent="0.25">
      <c r="A78" s="131" t="s">
        <v>106</v>
      </c>
      <c r="B78" s="132"/>
      <c r="C78" s="105" t="s">
        <v>60</v>
      </c>
      <c r="D78" s="134"/>
      <c r="E78" s="37">
        <v>4</v>
      </c>
      <c r="F78" s="37" t="s">
        <v>60</v>
      </c>
      <c r="G78" s="37" t="s">
        <v>60</v>
      </c>
    </row>
    <row r="79" spans="1:9" x14ac:dyDescent="0.25">
      <c r="A79" s="52"/>
      <c r="B79" s="53"/>
      <c r="C79" s="28"/>
      <c r="D79" s="54"/>
      <c r="E79" s="51"/>
      <c r="F79" s="51"/>
      <c r="G79" s="51"/>
    </row>
    <row r="80" spans="1:9" x14ac:dyDescent="0.25">
      <c r="A80" s="21" t="s">
        <v>139</v>
      </c>
      <c r="D80" s="23"/>
      <c r="E80" s="23"/>
      <c r="F80" s="23"/>
      <c r="G80" s="23"/>
    </row>
    <row r="81" spans="1:7" ht="13.5" customHeight="1" x14ac:dyDescent="0.25">
      <c r="A81" s="123" t="s">
        <v>167</v>
      </c>
      <c r="B81" s="124"/>
      <c r="C81" s="124"/>
      <c r="D81" s="124"/>
      <c r="E81" s="124"/>
      <c r="F81" s="124"/>
      <c r="G81" s="124"/>
    </row>
    <row r="82" spans="1:7" x14ac:dyDescent="0.25">
      <c r="A82" s="150" t="s">
        <v>168</v>
      </c>
      <c r="B82" s="151"/>
      <c r="C82" s="151"/>
      <c r="D82" s="151"/>
      <c r="E82" s="151"/>
      <c r="F82" s="151"/>
      <c r="G82" s="151"/>
    </row>
    <row r="83" spans="1:7" x14ac:dyDescent="0.25">
      <c r="A83" s="151"/>
      <c r="B83" s="151"/>
      <c r="C83" s="151"/>
      <c r="D83" s="151"/>
      <c r="E83" s="151"/>
      <c r="F83" s="151"/>
      <c r="G83" s="151"/>
    </row>
    <row r="84" spans="1:7" x14ac:dyDescent="0.25">
      <c r="A84" s="151"/>
      <c r="B84" s="151"/>
      <c r="C84" s="151"/>
      <c r="D84" s="151"/>
      <c r="E84" s="151"/>
      <c r="F84" s="151"/>
      <c r="G84" s="151"/>
    </row>
    <row r="85" spans="1:7" ht="58.5" customHeight="1" x14ac:dyDescent="0.25">
      <c r="A85" s="151"/>
      <c r="B85" s="151"/>
      <c r="C85" s="151"/>
      <c r="D85" s="151"/>
      <c r="E85" s="151"/>
      <c r="F85" s="151"/>
      <c r="G85" s="151"/>
    </row>
    <row r="86" spans="1:7" ht="27" customHeight="1" x14ac:dyDescent="0.25">
      <c r="A86" s="100"/>
      <c r="B86" s="100"/>
      <c r="C86" s="100"/>
      <c r="D86" s="100"/>
      <c r="E86" s="100"/>
      <c r="F86" s="100"/>
      <c r="G86" s="100"/>
    </row>
    <row r="87" spans="1:7" x14ac:dyDescent="0.25">
      <c r="A87" s="69"/>
      <c r="B87" s="69"/>
      <c r="C87" s="69"/>
      <c r="D87" s="69"/>
      <c r="E87" s="69"/>
      <c r="F87" s="69"/>
      <c r="G87" s="69"/>
    </row>
    <row r="88" spans="1:7" x14ac:dyDescent="0.25">
      <c r="A88" s="21" t="s">
        <v>86</v>
      </c>
      <c r="B88" s="70"/>
      <c r="C88" s="71"/>
      <c r="D88" s="4"/>
      <c r="E88" s="4"/>
      <c r="F88" s="4"/>
    </row>
    <row r="89" spans="1:7" x14ac:dyDescent="0.25">
      <c r="A89" s="21" t="s">
        <v>87</v>
      </c>
      <c r="B89" s="70"/>
      <c r="C89" s="71"/>
      <c r="D89" s="4"/>
      <c r="E89" s="21" t="s">
        <v>89</v>
      </c>
      <c r="F89" s="4"/>
    </row>
    <row r="90" spans="1:7" x14ac:dyDescent="0.25">
      <c r="A90" s="21" t="s">
        <v>88</v>
      </c>
      <c r="B90" s="70"/>
      <c r="C90" s="71"/>
      <c r="D90" s="4"/>
      <c r="E90" s="4"/>
      <c r="F90" s="4"/>
    </row>
    <row r="91" spans="1:7" x14ac:dyDescent="0.25">
      <c r="A91" s="23"/>
      <c r="B91" s="57"/>
    </row>
    <row r="92" spans="1:7" x14ac:dyDescent="0.25">
      <c r="A92" s="19" t="s">
        <v>90</v>
      </c>
    </row>
    <row r="93" spans="1:7" x14ac:dyDescent="0.25">
      <c r="A93" s="19" t="s">
        <v>91</v>
      </c>
    </row>
    <row r="94" spans="1:7" x14ac:dyDescent="0.25">
      <c r="A94" s="19" t="s">
        <v>92</v>
      </c>
    </row>
    <row r="95" spans="1:7" x14ac:dyDescent="0.25">
      <c r="A95" s="19" t="s">
        <v>93</v>
      </c>
    </row>
    <row r="96" spans="1:7" x14ac:dyDescent="0.25">
      <c r="A96" s="19"/>
    </row>
  </sheetData>
  <mergeCells count="62">
    <mergeCell ref="A36:B36"/>
    <mergeCell ref="A38:B38"/>
    <mergeCell ref="A39:B39"/>
    <mergeCell ref="A40:B40"/>
    <mergeCell ref="A41:B41"/>
    <mergeCell ref="E49:E50"/>
    <mergeCell ref="F49:F50"/>
    <mergeCell ref="A64:D64"/>
    <mergeCell ref="A53:B53"/>
    <mergeCell ref="A63:D63"/>
    <mergeCell ref="D49:D50"/>
    <mergeCell ref="C49:C50"/>
    <mergeCell ref="A51:B51"/>
    <mergeCell ref="A52:B52"/>
    <mergeCell ref="A58:H58"/>
    <mergeCell ref="H49:H50"/>
    <mergeCell ref="A49:B50"/>
    <mergeCell ref="A62:D62"/>
    <mergeCell ref="A82:G85"/>
    <mergeCell ref="A11:H11"/>
    <mergeCell ref="A12:B12"/>
    <mergeCell ref="A23:B23"/>
    <mergeCell ref="G27:G28"/>
    <mergeCell ref="A26:B26"/>
    <mergeCell ref="A27:B28"/>
    <mergeCell ref="C27:C28"/>
    <mergeCell ref="D27:D28"/>
    <mergeCell ref="E27:E28"/>
    <mergeCell ref="F27:F28"/>
    <mergeCell ref="A30:B30"/>
    <mergeCell ref="A32:B32"/>
    <mergeCell ref="A66:D66"/>
    <mergeCell ref="A65:D65"/>
    <mergeCell ref="A67:D67"/>
    <mergeCell ref="A3:B3"/>
    <mergeCell ref="A34:B34"/>
    <mergeCell ref="A4:B4"/>
    <mergeCell ref="A7:H7"/>
    <mergeCell ref="A14:B14"/>
    <mergeCell ref="A15:B15"/>
    <mergeCell ref="A17:B17"/>
    <mergeCell ref="A18:B18"/>
    <mergeCell ref="A21:B21"/>
    <mergeCell ref="A20:B20"/>
    <mergeCell ref="A10:B10"/>
    <mergeCell ref="A8:B8"/>
    <mergeCell ref="A44:B44"/>
    <mergeCell ref="A42:B42"/>
    <mergeCell ref="A81:G81"/>
    <mergeCell ref="A45:B45"/>
    <mergeCell ref="A46:B46"/>
    <mergeCell ref="A47:B47"/>
    <mergeCell ref="A77:B77"/>
    <mergeCell ref="A78:B78"/>
    <mergeCell ref="C77:D77"/>
    <mergeCell ref="C78:D78"/>
    <mergeCell ref="G49:G50"/>
    <mergeCell ref="A69:D69"/>
    <mergeCell ref="A73:E73"/>
    <mergeCell ref="A74:E74"/>
    <mergeCell ref="A61:D61"/>
    <mergeCell ref="A68:D6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2019-01-24T06:04:53Z</cp:lastPrinted>
  <dcterms:created xsi:type="dcterms:W3CDTF">2013-02-18T04:38:06Z</dcterms:created>
  <dcterms:modified xsi:type="dcterms:W3CDTF">2019-02-10T23:21:54Z</dcterms:modified>
</cp:coreProperties>
</file>