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3" i="8"/>
  <c r="H52"/>
  <c r="H54"/>
  <c r="G49"/>
  <c r="F49"/>
  <c r="E49"/>
  <c r="H41"/>
  <c r="H40"/>
  <c r="H39"/>
  <c r="H38"/>
  <c r="H36"/>
  <c r="F36"/>
  <c r="E36"/>
  <c r="G66"/>
  <c r="G8"/>
  <c r="G9"/>
  <c r="G29"/>
  <c r="G25"/>
  <c r="G22"/>
  <c r="G19"/>
  <c r="G16"/>
  <c r="G13"/>
  <c r="G32"/>
  <c r="G42"/>
  <c r="F8"/>
  <c r="F42"/>
  <c r="E8"/>
  <c r="E42"/>
  <c r="D16"/>
  <c r="F33"/>
  <c r="E33"/>
  <c r="H33"/>
  <c r="H8"/>
  <c r="H34"/>
  <c r="H44"/>
  <c r="F29"/>
  <c r="E29"/>
  <c r="F25"/>
  <c r="E25"/>
  <c r="F22"/>
  <c r="E22"/>
  <c r="F19"/>
  <c r="E19"/>
  <c r="F16"/>
  <c r="E16"/>
  <c r="F13"/>
  <c r="E13"/>
  <c r="F9"/>
  <c r="E9"/>
  <c r="H51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<sst xmlns="http://schemas.openxmlformats.org/spreadsheetml/2006/main" count="196" uniqueCount="171">
  <si>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</si>
  <si>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</si>
  <si>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</si>
  <si>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</si>
  <si>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</si>
  <si>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</si>
  <si>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</si>
  <si>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</si>
  <si>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</si>
  <si>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</si>
  <si>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</si>
  <si>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</si>
  <si>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</si>
  <si>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</si>
  <si>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</si>
  <si>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</si>
  <si>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</si>
  <si>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</si>
  <si>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</si>
  <si>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</si>
  <si>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</si>
  <si>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</si>
  <si>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</si>
  <si>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</si>
  <si>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</si>
  <si>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</si>
  <si>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</si>
  <si>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</si>
  <si>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</si>
  <si>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</si>
  <si>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</si>
  <si>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</si>
  <si>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</si>
  <si>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</si>
  <si>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</si>
  <si>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</si>
  <si>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</si>
  <si>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</si>
  <si>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</si>
  <si>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</si>
  <si>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</si>
  <si>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</si>
  <si>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</si>
  <si>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</si>
  <si>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</si>
  <si>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</si>
  <si>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</si>
  <si>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</si>
  <si>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</si>
  <si>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</si>
  <si>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</si>
  <si>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</si>
  <si>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</si>
  <si>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</si>
  <si>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</si>
  <si>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</si>
  <si>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</si>
  <si>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</si>
  <si>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</si>
  <si>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</si>
  <si>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</si>
  <si>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</si>
  <si>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</si>
  <si>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</si>
  <si>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</si>
  <si>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</si>
  <si>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</si>
  <si>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</si>
  <si>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</si>
  <si>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</si>
  <si>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</si>
  <si>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</si>
  <si>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</si>
  <si>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</si>
  <si>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</si>
  <si>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</si>
  <si>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</si>
  <si>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</si>
  <si>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</si>
  <si>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</si>
  <si>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</si>
  <si>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</si>
  <si>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</si>
  <si>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</si>
  <si>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</si>
  <si>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</si>
  <si>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</si>
  <si>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</si>
  <si>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</si>
  <si>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</si>
  <si>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</si>
  <si>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</si>
  <si>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</si>
  <si>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</si>
  <si>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</si>
  <si>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</si>
  <si>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</si>
  <si>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</si>
  <si>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</si>
  <si>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</si>
  <si>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7 по ул. Ивановской</t>
  </si>
  <si>
    <t>1970 год</t>
  </si>
  <si>
    <t>12 этажей</t>
  </si>
  <si>
    <t>1 подъезд</t>
  </si>
  <si>
    <t>1  м/провод</t>
  </si>
  <si>
    <t>2  лифта</t>
  </si>
  <si>
    <t xml:space="preserve">                                           01 июля 2009 года</t>
  </si>
  <si>
    <t>Ивановская, 7</t>
  </si>
  <si>
    <t>uklr2006@mail.ru</t>
  </si>
  <si>
    <t xml:space="preserve">ул.Тунгусская, 8 </t>
  </si>
  <si>
    <t>В отчете отражен тариф, по которому производились начисления с мая 2014 года.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</si>
  <si>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</si>
  <si>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</si>
  <si>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</si>
  <si>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</si>
  <si>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</si>
  <si>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</si>
  <si>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</si>
  <si>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</si>
  <si>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</si>
  <si>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</si>
  <si>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</si>
  <si>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</si>
  <si>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</si>
  <si>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</si>
  <si>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</si>
  <si>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</si>
  <si>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Кол-во проживающих</t>
  </si>
  <si>
    <t>81 чел</t>
  </si>
  <si>
    <t xml:space="preserve">  </t>
  </si>
  <si>
    <t>обязательное страхование лифтов</t>
  </si>
  <si>
    <t>итого:</t>
  </si>
  <si>
    <t>итого по дому:</t>
  </si>
  <si>
    <t>Прочие работы и услуги:</t>
  </si>
  <si>
    <t>150 руб</t>
  </si>
  <si>
    <t>25 руб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</si>
  <si>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</si>
  <si>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</si>
  <si>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</si>
  <si>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д/средств с учетом остатков</t>
  </si>
  <si>
    <t>Замена лифтов</t>
  </si>
  <si>
    <t>сумма, т.р.</t>
  </si>
  <si>
    <t>исполнитель</t>
  </si>
  <si>
    <t>Ресо-Гарантия</t>
  </si>
  <si>
    <t>Реклама в лифтах</t>
  </si>
  <si>
    <t>Собственникам следует представить в Управляющую компанию протокол общего собрания с решением о необходимости проведения каких-либо работ для формирования перспективного плана текущего ремонта дома.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</si>
  <si>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</si>
  <si>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</si>
  <si>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</si>
  <si>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</si>
  <si>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</si>
  <si>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</si>
  <si>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</si>
  <si>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</si>
  <si>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</si>
  <si>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</si>
  <si>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</si>
  <si>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устройство дренажа СЦО</t>
  </si>
  <si>
    <t>8 п.м</t>
  </si>
  <si>
    <t>ООО "Эра"</t>
  </si>
  <si>
    <t>замена дисплея в лифте № 1</t>
  </si>
  <si>
    <t>Лифт-ДВ</t>
  </si>
  <si>
    <t>ремонт ж/б плиты козырька входа в подъезд</t>
  </si>
  <si>
    <t>ИП Бабиашвили</t>
  </si>
  <si>
    <t>ограждение полисадника</t>
  </si>
  <si>
    <t>18 п.м</t>
  </si>
  <si>
    <t>Ооо ТСГ</t>
  </si>
  <si>
    <t>Телекоммуникац .услуги "Владлинк"</t>
  </si>
  <si>
    <t>250 р</t>
  </si>
  <si>
    <t xml:space="preserve">План по статье "текущий ремонт" на 2018 год.  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</si>
  <si>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71/01 от 23.01.2018 г.                        </t>
    </r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</si>
</sst>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"/>
    <numFmt numFmtId="165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0" fontId="10" fillId="0" borderId="4" xfId="1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0" fillId="0" borderId="15" xfId="0" applyBorder="1"/>
    <xf numFmtId="0" fontId="0" fillId="0" borderId="0" xfId="0" applyBorder="1"/>
    <xf numFmtId="164" fontId="6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3" fillId="0" borderId="0" xfId="0" applyFont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5" fontId="9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0" fillId="0" borderId="0" xfId="0" applyAlignment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26" workbookViewId="0">
      <selection sqref="A1:D50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146</v>
      </c>
      <c r="C1" s="1"/>
    </row>
    <row r="2" spans="1:4" ht="15" customHeight="1">
      <c r="A2" s="2" t="s">
        <v>58</v>
      </c>
      <c r="C2" s="4"/>
    </row>
    <row r="3" spans="1:4" ht="15.75">
      <c r="B3" s="4" t="s">
        <v>10</v>
      </c>
      <c r="C3" s="24" t="s">
        <v>100</v>
      </c>
    </row>
    <row r="4" spans="1:4" ht="14.25" customHeight="1">
      <c r="A4" s="22" t="s">
        <v>170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59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56</v>
      </c>
      <c r="D8" s="14"/>
    </row>
    <row r="9" spans="1:4" s="3" customFormat="1" ht="12" customHeight="1">
      <c r="A9" s="12" t="s">
        <v>1</v>
      </c>
      <c r="B9" s="13" t="s">
        <v>11</v>
      </c>
      <c r="C9" s="120" t="s">
        <v>12</v>
      </c>
      <c r="D9" s="121"/>
    </row>
    <row r="10" spans="1:4" s="3" customFormat="1" ht="24" customHeight="1">
      <c r="A10" s="12" t="s">
        <v>2</v>
      </c>
      <c r="B10" s="15" t="s">
        <v>13</v>
      </c>
      <c r="C10" s="114" t="s">
        <v>97</v>
      </c>
      <c r="D10" s="115"/>
    </row>
    <row r="11" spans="1:4" s="3" customFormat="1" ht="15" customHeight="1">
      <c r="A11" s="12" t="s">
        <v>3</v>
      </c>
      <c r="B11" s="13" t="s">
        <v>14</v>
      </c>
      <c r="C11" s="120" t="s">
        <v>15</v>
      </c>
      <c r="D11" s="121"/>
    </row>
    <row r="12" spans="1:4" s="3" customFormat="1" ht="15" customHeight="1">
      <c r="A12" s="64" t="s">
        <v>4</v>
      </c>
      <c r="B12" s="65" t="s">
        <v>112</v>
      </c>
      <c r="C12" s="66" t="s">
        <v>113</v>
      </c>
      <c r="D12" s="71" t="s">
        <v>114</v>
      </c>
    </row>
    <row r="13" spans="1:4" s="3" customFormat="1" ht="15" customHeight="1">
      <c r="A13" s="67"/>
      <c r="B13" s="68"/>
      <c r="C13" s="61" t="s">
        <v>115</v>
      </c>
      <c r="D13" s="72" t="s">
        <v>116</v>
      </c>
    </row>
    <row r="14" spans="1:4" s="3" customFormat="1" ht="15" customHeight="1">
      <c r="A14" s="67"/>
      <c r="B14" s="68"/>
      <c r="C14" s="61" t="s">
        <v>117</v>
      </c>
      <c r="D14" s="72" t="s">
        <v>118</v>
      </c>
    </row>
    <row r="15" spans="1:4" s="3" customFormat="1" ht="15" customHeight="1">
      <c r="A15" s="67"/>
      <c r="B15" s="68"/>
      <c r="C15" s="61" t="s">
        <v>119</v>
      </c>
      <c r="D15" s="72" t="s">
        <v>120</v>
      </c>
    </row>
    <row r="16" spans="1:4" s="3" customFormat="1" ht="15" customHeight="1">
      <c r="A16" s="67"/>
      <c r="B16" s="68"/>
      <c r="C16" s="61" t="s">
        <v>121</v>
      </c>
      <c r="D16" s="72" t="s">
        <v>122</v>
      </c>
    </row>
    <row r="17" spans="1:4" s="3" customFormat="1" ht="15" customHeight="1">
      <c r="A17" s="67"/>
      <c r="B17" s="68"/>
      <c r="C17" s="61" t="s">
        <v>123</v>
      </c>
      <c r="D17" s="72" t="s">
        <v>124</v>
      </c>
    </row>
    <row r="18" spans="1:4" s="3" customFormat="1" ht="15" customHeight="1">
      <c r="A18" s="69"/>
      <c r="B18" s="70"/>
      <c r="C18" s="60" t="s">
        <v>125</v>
      </c>
      <c r="D18" s="73" t="s">
        <v>126</v>
      </c>
    </row>
    <row r="19" spans="1:4" s="3" customFormat="1" ht="14.25" customHeight="1">
      <c r="A19" s="12" t="s">
        <v>5</v>
      </c>
      <c r="B19" s="13" t="s">
        <v>16</v>
      </c>
      <c r="C19" s="122" t="s">
        <v>108</v>
      </c>
      <c r="D19" s="123"/>
    </row>
    <row r="20" spans="1:4" s="3" customFormat="1">
      <c r="A20" s="12" t="s">
        <v>6</v>
      </c>
      <c r="B20" s="13" t="s">
        <v>17</v>
      </c>
      <c r="C20" s="124" t="s">
        <v>63</v>
      </c>
      <c r="D20" s="125"/>
    </row>
    <row r="21" spans="1:4" s="3" customFormat="1" ht="16.5" customHeight="1">
      <c r="A21" s="12" t="s">
        <v>7</v>
      </c>
      <c r="B21" s="13" t="s">
        <v>18</v>
      </c>
      <c r="C21" s="114" t="s">
        <v>19</v>
      </c>
      <c r="D21" s="115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16" t="s">
        <v>27</v>
      </c>
      <c r="B26" s="117"/>
      <c r="C26" s="117"/>
      <c r="D26" s="118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24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29</v>
      </c>
      <c r="C30" s="6" t="s">
        <v>30</v>
      </c>
      <c r="D30" s="10" t="s">
        <v>31</v>
      </c>
    </row>
    <row r="31" spans="1:4">
      <c r="A31" s="20" t="s">
        <v>47</v>
      </c>
      <c r="B31" s="19"/>
      <c r="C31" s="19"/>
      <c r="D31" s="19"/>
    </row>
    <row r="32" spans="1:4" ht="13.5" customHeight="1">
      <c r="A32" s="20" t="s">
        <v>48</v>
      </c>
      <c r="B32" s="19"/>
      <c r="C32" s="19"/>
      <c r="D32" s="19"/>
    </row>
    <row r="33" spans="1:4" ht="12" customHeight="1">
      <c r="A33" s="7">
        <v>1</v>
      </c>
      <c r="B33" s="6" t="s">
        <v>32</v>
      </c>
      <c r="C33" s="6" t="s">
        <v>109</v>
      </c>
      <c r="D33" s="10" t="s">
        <v>33</v>
      </c>
    </row>
    <row r="34" spans="1:4">
      <c r="A34" s="20" t="s">
        <v>34</v>
      </c>
      <c r="B34" s="19"/>
      <c r="C34" s="19"/>
      <c r="D34" s="19"/>
    </row>
    <row r="35" spans="1:4" ht="14.25" customHeight="1">
      <c r="A35" s="7">
        <v>1</v>
      </c>
      <c r="B35" s="6" t="s">
        <v>35</v>
      </c>
      <c r="C35" s="6" t="s">
        <v>25</v>
      </c>
      <c r="D35" s="6" t="s">
        <v>36</v>
      </c>
    </row>
    <row r="36" spans="1:4" ht="13.5" customHeight="1">
      <c r="A36" s="20" t="s">
        <v>37</v>
      </c>
      <c r="B36" s="19"/>
      <c r="C36" s="19"/>
      <c r="D36" s="19"/>
    </row>
    <row r="37" spans="1:4">
      <c r="A37" s="7">
        <v>1</v>
      </c>
      <c r="B37" s="6" t="s">
        <v>38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57</v>
      </c>
      <c r="B39" s="19"/>
      <c r="C39" s="19"/>
      <c r="D39" s="19"/>
    </row>
    <row r="40" spans="1:4">
      <c r="A40" s="7">
        <v>1</v>
      </c>
      <c r="B40" s="6" t="s">
        <v>39</v>
      </c>
      <c r="C40" s="112" t="s">
        <v>101</v>
      </c>
      <c r="D40" s="119"/>
    </row>
    <row r="41" spans="1:4">
      <c r="A41" s="7">
        <v>2</v>
      </c>
      <c r="B41" s="6" t="s">
        <v>41</v>
      </c>
      <c r="C41" s="112" t="s">
        <v>102</v>
      </c>
      <c r="D41" s="119"/>
    </row>
    <row r="42" spans="1:4" ht="15" customHeight="1">
      <c r="A42" s="7">
        <v>3</v>
      </c>
      <c r="B42" s="6" t="s">
        <v>42</v>
      </c>
      <c r="C42" s="112" t="s">
        <v>103</v>
      </c>
      <c r="D42" s="113"/>
    </row>
    <row r="43" spans="1:4">
      <c r="A43" s="7">
        <v>4</v>
      </c>
      <c r="B43" s="6" t="s">
        <v>40</v>
      </c>
      <c r="C43" s="112" t="s">
        <v>105</v>
      </c>
      <c r="D43" s="113"/>
    </row>
    <row r="44" spans="1:4">
      <c r="A44" s="7">
        <v>5</v>
      </c>
      <c r="B44" s="6" t="s">
        <v>43</v>
      </c>
      <c r="C44" s="112" t="s">
        <v>104</v>
      </c>
      <c r="D44" s="113"/>
    </row>
    <row r="45" spans="1:4">
      <c r="A45" s="7">
        <v>6</v>
      </c>
      <c r="B45" s="6" t="s">
        <v>44</v>
      </c>
      <c r="C45" s="112">
        <v>2411.3000000000002</v>
      </c>
      <c r="D45" s="119"/>
    </row>
    <row r="46" spans="1:4" ht="15" customHeight="1">
      <c r="A46" s="7">
        <v>7</v>
      </c>
      <c r="B46" s="6" t="s">
        <v>45</v>
      </c>
      <c r="C46" s="112" t="s">
        <v>64</v>
      </c>
      <c r="D46" s="119"/>
    </row>
    <row r="47" spans="1:4">
      <c r="A47" s="7">
        <v>8</v>
      </c>
      <c r="B47" s="6" t="s">
        <v>46</v>
      </c>
      <c r="C47" s="112">
        <v>559.79999999999995</v>
      </c>
      <c r="D47" s="119"/>
    </row>
    <row r="48" spans="1:4">
      <c r="A48" s="63">
        <v>9</v>
      </c>
      <c r="B48" s="75" t="s">
        <v>127</v>
      </c>
      <c r="C48" s="113" t="s">
        <v>128</v>
      </c>
      <c r="D48" s="113"/>
    </row>
    <row r="49" spans="1:3">
      <c r="A49" s="54"/>
      <c r="B49" s="54" t="s">
        <v>99</v>
      </c>
      <c r="C49" s="54" t="s">
        <v>106</v>
      </c>
    </row>
    <row r="50" spans="1:3" ht="15" customHeight="1">
      <c r="A50" s="4"/>
    </row>
    <row r="51" spans="1:3">
      <c r="A51" s="4"/>
    </row>
    <row r="53" spans="1:3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"/>
  <sheetViews>
    <sheetView topLeftCell="A27" workbookViewId="0">
      <selection sqref="A1:H90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7" width="9.7109375" customWidth="1"/>
    <col min="8" max="8" width="12.42578125" customWidth="1"/>
  </cols>
  <sheetData>
    <row r="1" spans="1:26">
      <c r="A1" s="86" t="s">
        <v>138</v>
      </c>
      <c r="B1" s="87"/>
      <c r="C1" s="88"/>
      <c r="D1" s="88"/>
      <c r="E1" s="87"/>
      <c r="F1" s="87"/>
      <c r="G1" s="88"/>
      <c r="H1" s="89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6.5" customHeight="1">
      <c r="A2" s="86" t="s">
        <v>147</v>
      </c>
      <c r="B2" s="87"/>
      <c r="C2" s="88"/>
      <c r="D2" s="88"/>
      <c r="E2" s="87"/>
      <c r="F2" s="87"/>
      <c r="G2" s="88"/>
      <c r="H2" s="89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56.25" customHeight="1">
      <c r="A3" s="158" t="s">
        <v>71</v>
      </c>
      <c r="B3" s="159"/>
      <c r="C3" s="90" t="s">
        <v>72</v>
      </c>
      <c r="D3" s="91" t="s">
        <v>73</v>
      </c>
      <c r="E3" s="91" t="s">
        <v>74</v>
      </c>
      <c r="F3" s="91" t="s">
        <v>75</v>
      </c>
      <c r="G3" s="92" t="s">
        <v>76</v>
      </c>
      <c r="H3" s="91" t="s">
        <v>77</v>
      </c>
    </row>
    <row r="4" spans="1:26" ht="29.25" customHeight="1">
      <c r="A4" s="161" t="s">
        <v>148</v>
      </c>
      <c r="B4" s="161"/>
      <c r="C4" s="93"/>
      <c r="D4" s="94">
        <v>28.83</v>
      </c>
      <c r="E4" s="95"/>
      <c r="F4" s="96"/>
      <c r="G4" s="96"/>
      <c r="H4" s="97"/>
      <c r="I4" s="83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" customHeight="1">
      <c r="A5" s="161" t="s">
        <v>136</v>
      </c>
      <c r="B5" s="165"/>
      <c r="C5" s="93"/>
      <c r="D5" s="94">
        <v>54.08</v>
      </c>
      <c r="E5" s="95"/>
      <c r="F5" s="96"/>
      <c r="G5" s="96"/>
      <c r="H5" s="98"/>
      <c r="I5" s="83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4.25" customHeight="1">
      <c r="A6" s="161" t="s">
        <v>137</v>
      </c>
      <c r="B6" s="165"/>
      <c r="C6" s="93"/>
      <c r="D6" s="94">
        <v>-25.25</v>
      </c>
      <c r="E6" s="95"/>
      <c r="F6" s="96"/>
      <c r="G6" s="96"/>
      <c r="H6" s="97"/>
      <c r="I6" s="83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18" customHeight="1">
      <c r="A7" s="162" t="s">
        <v>149</v>
      </c>
      <c r="B7" s="163"/>
      <c r="C7" s="163"/>
      <c r="D7" s="163"/>
      <c r="E7" s="163"/>
      <c r="F7" s="163"/>
      <c r="G7" s="163"/>
      <c r="H7" s="164"/>
    </row>
    <row r="8" spans="1:26" ht="17.25" customHeight="1">
      <c r="A8" s="135" t="s">
        <v>78</v>
      </c>
      <c r="B8" s="128"/>
      <c r="C8" s="35">
        <v>20.420000000000002</v>
      </c>
      <c r="D8" s="32">
        <v>-21.54</v>
      </c>
      <c r="E8" s="32">
        <f>E12+E15+E18+E21+E24+E27</f>
        <v>570.72</v>
      </c>
      <c r="F8" s="32">
        <f>F12+F15+F18+F21+F24+F27</f>
        <v>563.43999999999994</v>
      </c>
      <c r="G8" s="32">
        <f>G12+G15+G18+G21+G24+G27</f>
        <v>563.43999999999994</v>
      </c>
      <c r="H8" s="7">
        <f>F8-E8+D8</f>
        <v>-28.820000000000086</v>
      </c>
      <c r="I8" s="131"/>
      <c r="J8" s="132"/>
    </row>
    <row r="9" spans="1:26">
      <c r="A9" s="42" t="s">
        <v>79</v>
      </c>
      <c r="B9" s="43"/>
      <c r="C9" s="7">
        <v>18.38</v>
      </c>
      <c r="D9" s="7">
        <v>-19.399999999999999</v>
      </c>
      <c r="E9" s="7">
        <f>E8-E10</f>
        <v>514.21</v>
      </c>
      <c r="F9" s="7">
        <f>F8-F10</f>
        <v>507.09999999999991</v>
      </c>
      <c r="G9" s="7">
        <f>G8-G10</f>
        <v>507.09999999999991</v>
      </c>
      <c r="H9" s="7">
        <f t="shared" ref="H9:H10" si="0">F9-E9+D9</f>
        <v>-26.510000000000126</v>
      </c>
    </row>
    <row r="10" spans="1:26">
      <c r="A10" s="136" t="s">
        <v>80</v>
      </c>
      <c r="B10" s="137"/>
      <c r="C10" s="7">
        <v>2.04</v>
      </c>
      <c r="D10" s="7">
        <v>-2.14</v>
      </c>
      <c r="E10" s="7">
        <v>56.51</v>
      </c>
      <c r="F10" s="7">
        <v>56.34</v>
      </c>
      <c r="G10" s="7">
        <v>56.34</v>
      </c>
      <c r="H10" s="7">
        <f t="shared" si="0"/>
        <v>-2.3099999999999947</v>
      </c>
    </row>
    <row r="11" spans="1:26" ht="12.75" customHeight="1">
      <c r="A11" s="160" t="s">
        <v>81</v>
      </c>
      <c r="B11" s="127"/>
      <c r="C11" s="127"/>
      <c r="D11" s="127"/>
      <c r="E11" s="127"/>
      <c r="F11" s="127"/>
      <c r="G11" s="127"/>
      <c r="H11" s="128"/>
    </row>
    <row r="12" spans="1:26">
      <c r="A12" s="146" t="s">
        <v>60</v>
      </c>
      <c r="B12" s="149"/>
      <c r="C12" s="35">
        <v>5.65</v>
      </c>
      <c r="D12" s="32">
        <v>-5.49</v>
      </c>
      <c r="E12" s="32">
        <v>161.94999999999999</v>
      </c>
      <c r="F12" s="32">
        <v>161.1</v>
      </c>
      <c r="G12" s="32">
        <v>161.1</v>
      </c>
      <c r="H12" s="7">
        <f t="shared" ref="H12:H30" si="1">F12-E12+D12</f>
        <v>-6.3399999999999945</v>
      </c>
    </row>
    <row r="13" spans="1:26">
      <c r="A13" s="42" t="s">
        <v>79</v>
      </c>
      <c r="B13" s="43"/>
      <c r="C13" s="7">
        <v>5.08</v>
      </c>
      <c r="D13" s="7">
        <v>-5.34</v>
      </c>
      <c r="E13" s="7">
        <f>E12-E14</f>
        <v>145.75</v>
      </c>
      <c r="F13" s="7">
        <f>F12-F14</f>
        <v>144.99</v>
      </c>
      <c r="G13" s="7">
        <f>G12-G14</f>
        <v>144.99</v>
      </c>
      <c r="H13" s="7">
        <f t="shared" si="1"/>
        <v>-6.0999999999999908</v>
      </c>
    </row>
    <row r="14" spans="1:26">
      <c r="A14" s="136" t="s">
        <v>80</v>
      </c>
      <c r="B14" s="137"/>
      <c r="C14" s="7">
        <v>0.56999999999999995</v>
      </c>
      <c r="D14" s="7">
        <v>-0.15</v>
      </c>
      <c r="E14" s="7">
        <v>16.2</v>
      </c>
      <c r="F14" s="7">
        <v>16.11</v>
      </c>
      <c r="G14" s="7">
        <v>16.11</v>
      </c>
      <c r="H14" s="7">
        <f t="shared" si="1"/>
        <v>-0.23999999999999985</v>
      </c>
    </row>
    <row r="15" spans="1:26" ht="23.25" customHeight="1">
      <c r="A15" s="146" t="s">
        <v>49</v>
      </c>
      <c r="B15" s="149"/>
      <c r="C15" s="35">
        <v>3.45</v>
      </c>
      <c r="D15" s="32">
        <v>-2.96</v>
      </c>
      <c r="E15" s="32">
        <v>98.89</v>
      </c>
      <c r="F15" s="32">
        <v>98.34</v>
      </c>
      <c r="G15" s="32">
        <v>98.34</v>
      </c>
      <c r="H15" s="7">
        <f t="shared" si="1"/>
        <v>-3.5099999999999971</v>
      </c>
    </row>
    <row r="16" spans="1:26">
      <c r="A16" s="42" t="s">
        <v>79</v>
      </c>
      <c r="B16" s="43"/>
      <c r="C16" s="7">
        <v>3.1</v>
      </c>
      <c r="D16" s="7">
        <f>D15-D17</f>
        <v>-2.67</v>
      </c>
      <c r="E16" s="7">
        <f>E15-E17</f>
        <v>89</v>
      </c>
      <c r="F16" s="7">
        <f>F15-F17</f>
        <v>88.51</v>
      </c>
      <c r="G16" s="7">
        <f>G15-G17</f>
        <v>88.51</v>
      </c>
      <c r="H16" s="7">
        <f t="shared" si="1"/>
        <v>-3.1599999999999948</v>
      </c>
    </row>
    <row r="17" spans="1:8" ht="15" customHeight="1">
      <c r="A17" s="136" t="s">
        <v>80</v>
      </c>
      <c r="B17" s="137"/>
      <c r="C17" s="7">
        <v>0.35</v>
      </c>
      <c r="D17" s="7">
        <v>-0.28999999999999998</v>
      </c>
      <c r="E17" s="7">
        <v>9.89</v>
      </c>
      <c r="F17" s="7">
        <v>9.83</v>
      </c>
      <c r="G17" s="7">
        <v>9.83</v>
      </c>
      <c r="H17" s="7">
        <f t="shared" si="1"/>
        <v>-0.35000000000000048</v>
      </c>
    </row>
    <row r="18" spans="1:8" ht="15" customHeight="1">
      <c r="A18" s="146" t="s">
        <v>61</v>
      </c>
      <c r="B18" s="149"/>
      <c r="C18" s="41">
        <v>2.37</v>
      </c>
      <c r="D18" s="32">
        <v>-2.15</v>
      </c>
      <c r="E18" s="32">
        <v>67.930000000000007</v>
      </c>
      <c r="F18" s="32">
        <v>67.569999999999993</v>
      </c>
      <c r="G18" s="32">
        <v>67.569999999999993</v>
      </c>
      <c r="H18" s="7">
        <f t="shared" si="1"/>
        <v>-2.5100000000000136</v>
      </c>
    </row>
    <row r="19" spans="1:8" ht="13.5" customHeight="1">
      <c r="A19" s="42" t="s">
        <v>79</v>
      </c>
      <c r="B19" s="43"/>
      <c r="C19" s="7">
        <v>2.13</v>
      </c>
      <c r="D19" s="7">
        <v>-1.94</v>
      </c>
      <c r="E19" s="7">
        <f>E18-E20</f>
        <v>61.140000000000008</v>
      </c>
      <c r="F19" s="7">
        <f>F18-F20</f>
        <v>60.609999999999992</v>
      </c>
      <c r="G19" s="7">
        <f>G18-G20</f>
        <v>60.609999999999992</v>
      </c>
      <c r="H19" s="7">
        <f t="shared" si="1"/>
        <v>-2.4700000000000153</v>
      </c>
    </row>
    <row r="20" spans="1:8" ht="12.75" customHeight="1">
      <c r="A20" s="136" t="s">
        <v>80</v>
      </c>
      <c r="B20" s="137"/>
      <c r="C20" s="7">
        <v>0.24</v>
      </c>
      <c r="D20" s="7">
        <v>-0.21</v>
      </c>
      <c r="E20" s="7">
        <v>6.79</v>
      </c>
      <c r="F20" s="7">
        <v>6.96</v>
      </c>
      <c r="G20" s="7">
        <v>6.96</v>
      </c>
      <c r="H20" s="7">
        <f t="shared" si="1"/>
        <v>-4.0000000000000063E-2</v>
      </c>
    </row>
    <row r="21" spans="1:8">
      <c r="A21" s="146" t="s">
        <v>98</v>
      </c>
      <c r="B21" s="147"/>
      <c r="C21" s="34">
        <v>1.1100000000000001</v>
      </c>
      <c r="D21" s="7">
        <v>-1.04</v>
      </c>
      <c r="E21" s="7">
        <v>31.82</v>
      </c>
      <c r="F21" s="7">
        <v>31.65</v>
      </c>
      <c r="G21" s="7">
        <v>31.65</v>
      </c>
      <c r="H21" s="7">
        <f t="shared" si="1"/>
        <v>-1.2100000000000017</v>
      </c>
    </row>
    <row r="22" spans="1:8" ht="14.25" customHeight="1">
      <c r="A22" s="42" t="s">
        <v>79</v>
      </c>
      <c r="B22" s="43"/>
      <c r="C22" s="7">
        <v>1</v>
      </c>
      <c r="D22" s="7">
        <v>-0.92</v>
      </c>
      <c r="E22" s="7">
        <f>E21-E23</f>
        <v>28.64</v>
      </c>
      <c r="F22" s="7">
        <f>F21-F23</f>
        <v>28.479999999999997</v>
      </c>
      <c r="G22" s="7">
        <f>G21-G23</f>
        <v>28.479999999999997</v>
      </c>
      <c r="H22" s="7">
        <f t="shared" si="1"/>
        <v>-1.0800000000000036</v>
      </c>
    </row>
    <row r="23" spans="1:8" ht="14.25" customHeight="1">
      <c r="A23" s="136" t="s">
        <v>80</v>
      </c>
      <c r="B23" s="148"/>
      <c r="C23" s="7">
        <v>0.11</v>
      </c>
      <c r="D23" s="7">
        <v>-0.12</v>
      </c>
      <c r="E23" s="7">
        <v>3.18</v>
      </c>
      <c r="F23" s="7">
        <v>3.17</v>
      </c>
      <c r="G23" s="7">
        <v>3.17</v>
      </c>
      <c r="H23" s="7">
        <f t="shared" si="1"/>
        <v>-0.13000000000000023</v>
      </c>
    </row>
    <row r="24" spans="1:8" ht="14.25" customHeight="1">
      <c r="A24" s="10" t="s">
        <v>50</v>
      </c>
      <c r="B24" s="44"/>
      <c r="C24" s="34">
        <v>3.65</v>
      </c>
      <c r="D24" s="7">
        <v>-3.75</v>
      </c>
      <c r="E24" s="7">
        <v>104.63</v>
      </c>
      <c r="F24" s="7">
        <v>104.06</v>
      </c>
      <c r="G24" s="7">
        <v>104.06</v>
      </c>
      <c r="H24" s="7">
        <f t="shared" si="1"/>
        <v>-4.3199999999999932</v>
      </c>
    </row>
    <row r="25" spans="1:8" ht="14.25" customHeight="1">
      <c r="A25" s="42" t="s">
        <v>79</v>
      </c>
      <c r="B25" s="43"/>
      <c r="C25" s="7">
        <v>3.29</v>
      </c>
      <c r="D25" s="7">
        <v>-3.39</v>
      </c>
      <c r="E25" s="7">
        <f>E24-E26</f>
        <v>94.169999999999987</v>
      </c>
      <c r="F25" s="7">
        <f>F24-F26</f>
        <v>93.34</v>
      </c>
      <c r="G25" s="7">
        <f>G24-G26</f>
        <v>93.34</v>
      </c>
      <c r="H25" s="7">
        <f t="shared" si="1"/>
        <v>-4.2199999999999847</v>
      </c>
    </row>
    <row r="26" spans="1:8">
      <c r="A26" s="136" t="s">
        <v>80</v>
      </c>
      <c r="B26" s="137"/>
      <c r="C26" s="7">
        <v>0.36</v>
      </c>
      <c r="D26" s="7">
        <v>-0.36</v>
      </c>
      <c r="E26" s="7">
        <v>10.46</v>
      </c>
      <c r="F26" s="7">
        <v>10.72</v>
      </c>
      <c r="G26" s="7">
        <v>10.72</v>
      </c>
      <c r="H26" s="7">
        <f t="shared" si="1"/>
        <v>-0.1000000000000002</v>
      </c>
    </row>
    <row r="27" spans="1:8" ht="14.25" customHeight="1">
      <c r="A27" s="150" t="s">
        <v>51</v>
      </c>
      <c r="B27" s="151"/>
      <c r="C27" s="142">
        <v>4.1900000000000004</v>
      </c>
      <c r="D27" s="140">
        <v>-6.24</v>
      </c>
      <c r="E27" s="140">
        <v>105.5</v>
      </c>
      <c r="F27" s="140">
        <v>100.72</v>
      </c>
      <c r="G27" s="140">
        <v>100.72</v>
      </c>
      <c r="H27" s="7">
        <f t="shared" si="1"/>
        <v>-11.020000000000001</v>
      </c>
    </row>
    <row r="28" spans="1:8" ht="0.75" hidden="1" customHeight="1">
      <c r="A28" s="152"/>
      <c r="B28" s="153"/>
      <c r="C28" s="143"/>
      <c r="D28" s="141"/>
      <c r="E28" s="141"/>
      <c r="F28" s="141"/>
      <c r="G28" s="141"/>
      <c r="H28" s="7">
        <f t="shared" si="1"/>
        <v>0</v>
      </c>
    </row>
    <row r="29" spans="1:8">
      <c r="A29" s="42" t="s">
        <v>79</v>
      </c>
      <c r="B29" s="43"/>
      <c r="C29" s="7">
        <v>3.77</v>
      </c>
      <c r="D29" s="7">
        <v>-5.62</v>
      </c>
      <c r="E29" s="7">
        <f>E27-E30</f>
        <v>94.95</v>
      </c>
      <c r="F29" s="7">
        <f>F27-F30</f>
        <v>90.65</v>
      </c>
      <c r="G29" s="7">
        <f>G27-G30</f>
        <v>90.65</v>
      </c>
      <c r="H29" s="7">
        <f t="shared" si="1"/>
        <v>-9.9199999999999982</v>
      </c>
    </row>
    <row r="30" spans="1:8">
      <c r="A30" s="136" t="s">
        <v>80</v>
      </c>
      <c r="B30" s="137"/>
      <c r="C30" s="7">
        <v>0.42</v>
      </c>
      <c r="D30" s="7">
        <v>-0.63</v>
      </c>
      <c r="E30" s="7">
        <v>10.55</v>
      </c>
      <c r="F30" s="7">
        <v>10.07</v>
      </c>
      <c r="G30" s="7">
        <v>10.07</v>
      </c>
      <c r="H30" s="7">
        <f t="shared" si="1"/>
        <v>-1.1100000000000003</v>
      </c>
    </row>
    <row r="31" spans="1:8" ht="11.25" customHeight="1">
      <c r="A31" s="57"/>
      <c r="B31" s="58"/>
      <c r="C31" s="7"/>
      <c r="D31" s="7"/>
      <c r="E31" s="7"/>
      <c r="F31" s="7"/>
      <c r="G31" s="56"/>
      <c r="H31" s="7"/>
    </row>
    <row r="32" spans="1:8" ht="15" customHeight="1">
      <c r="A32" s="135" t="s">
        <v>52</v>
      </c>
      <c r="B32" s="128"/>
      <c r="C32" s="34">
        <v>7.8</v>
      </c>
      <c r="D32" s="34">
        <v>49.46</v>
      </c>
      <c r="E32" s="34">
        <v>214.84</v>
      </c>
      <c r="F32" s="34">
        <v>213.6</v>
      </c>
      <c r="G32" s="107">
        <f>G33+G34</f>
        <v>185.01</v>
      </c>
      <c r="H32" s="34">
        <f>F32-E32+D32+F32-G32</f>
        <v>76.81</v>
      </c>
    </row>
    <row r="33" spans="1:14" ht="14.25" customHeight="1">
      <c r="A33" s="42" t="s">
        <v>82</v>
      </c>
      <c r="B33" s="43"/>
      <c r="C33" s="7">
        <v>7.02</v>
      </c>
      <c r="D33" s="7">
        <v>49.58</v>
      </c>
      <c r="E33" s="7">
        <f>E32-E34</f>
        <v>193.36</v>
      </c>
      <c r="F33" s="7">
        <f>F32-F34</f>
        <v>192.24</v>
      </c>
      <c r="G33" s="55">
        <v>163.65</v>
      </c>
      <c r="H33" s="7">
        <f>F33-E33+D33+F33-G33</f>
        <v>77.049999999999983</v>
      </c>
    </row>
    <row r="34" spans="1:14" ht="12.75" customHeight="1">
      <c r="A34" s="136" t="s">
        <v>80</v>
      </c>
      <c r="B34" s="137"/>
      <c r="C34" s="7">
        <v>0.78</v>
      </c>
      <c r="D34" s="7">
        <v>-0.12</v>
      </c>
      <c r="E34" s="7">
        <v>21.48</v>
      </c>
      <c r="F34" s="7">
        <v>21.36</v>
      </c>
      <c r="G34" s="7">
        <v>21.36</v>
      </c>
      <c r="H34" s="7">
        <f t="shared" ref="H34" si="2">F34-E34+D34+F34-G34</f>
        <v>-0.24000000000000199</v>
      </c>
    </row>
    <row r="35" spans="1:14" ht="12.75" customHeight="1">
      <c r="A35" s="110"/>
      <c r="B35" s="111"/>
      <c r="C35" s="7"/>
      <c r="D35" s="7"/>
      <c r="E35" s="7"/>
      <c r="F35" s="7"/>
      <c r="G35" s="108"/>
      <c r="H35" s="7"/>
    </row>
    <row r="36" spans="1:14" ht="12.75" customHeight="1">
      <c r="A36" s="154" t="s">
        <v>151</v>
      </c>
      <c r="B36" s="155"/>
      <c r="C36" s="7"/>
      <c r="D36" s="7"/>
      <c r="E36" s="34">
        <f>E38+E39+E40+E41</f>
        <v>78.010000000000005</v>
      </c>
      <c r="F36" s="34">
        <f>F38+F39+F40+F41</f>
        <v>76.009999999999991</v>
      </c>
      <c r="G36" s="107">
        <v>76.010000000000005</v>
      </c>
      <c r="H36" s="34">
        <f>F36-E36</f>
        <v>-2.0000000000000142</v>
      </c>
    </row>
    <row r="37" spans="1:14" ht="12.75" customHeight="1">
      <c r="A37" s="42" t="s">
        <v>152</v>
      </c>
      <c r="B37" s="106"/>
      <c r="C37" s="7"/>
      <c r="D37" s="7"/>
      <c r="E37" s="7"/>
      <c r="F37" s="7"/>
      <c r="G37" s="105"/>
      <c r="H37" s="7"/>
    </row>
    <row r="38" spans="1:14" ht="12.75" customHeight="1">
      <c r="A38" s="156" t="s">
        <v>153</v>
      </c>
      <c r="B38" s="157"/>
      <c r="C38" s="7"/>
      <c r="D38" s="7"/>
      <c r="E38" s="7">
        <v>4.25</v>
      </c>
      <c r="F38" s="7">
        <v>4.1399999999999997</v>
      </c>
      <c r="G38" s="7">
        <v>4.1399999999999997</v>
      </c>
      <c r="H38" s="7">
        <f t="shared" ref="H38:H41" si="3">F38-E38</f>
        <v>-0.11000000000000032</v>
      </c>
    </row>
    <row r="39" spans="1:14" ht="12.75" customHeight="1">
      <c r="A39" s="156" t="s">
        <v>154</v>
      </c>
      <c r="B39" s="157"/>
      <c r="C39" s="7"/>
      <c r="D39" s="7"/>
      <c r="E39" s="7">
        <v>18.37</v>
      </c>
      <c r="F39" s="7">
        <v>17.89</v>
      </c>
      <c r="G39" s="7">
        <v>17.89</v>
      </c>
      <c r="H39" s="7">
        <f t="shared" si="3"/>
        <v>-0.48000000000000043</v>
      </c>
    </row>
    <row r="40" spans="1:14" ht="12.75" customHeight="1">
      <c r="A40" s="156" t="s">
        <v>153</v>
      </c>
      <c r="B40" s="157"/>
      <c r="C40" s="7"/>
      <c r="D40" s="7"/>
      <c r="E40" s="7">
        <v>53.24</v>
      </c>
      <c r="F40" s="7">
        <v>51.91</v>
      </c>
      <c r="G40" s="7">
        <v>51.91</v>
      </c>
      <c r="H40" s="7">
        <f t="shared" si="3"/>
        <v>-1.3300000000000054</v>
      </c>
    </row>
    <row r="41" spans="1:14" ht="12.75" customHeight="1">
      <c r="A41" s="156" t="s">
        <v>155</v>
      </c>
      <c r="B41" s="157"/>
      <c r="C41" s="7"/>
      <c r="D41" s="7"/>
      <c r="E41" s="7">
        <v>2.15</v>
      </c>
      <c r="F41" s="7">
        <v>2.0699999999999998</v>
      </c>
      <c r="G41" s="7">
        <v>2.0699999999999998</v>
      </c>
      <c r="H41" s="7">
        <f t="shared" si="3"/>
        <v>-8.0000000000000071E-2</v>
      </c>
    </row>
    <row r="42" spans="1:14" ht="13.5" customHeight="1">
      <c r="A42" s="154" t="s">
        <v>132</v>
      </c>
      <c r="B42" s="155"/>
      <c r="C42" s="34"/>
      <c r="D42" s="34"/>
      <c r="E42" s="34">
        <f>E8+E32+E36</f>
        <v>863.57</v>
      </c>
      <c r="F42" s="34">
        <f>F8+F32+F36</f>
        <v>853.05</v>
      </c>
      <c r="G42" s="34">
        <f>G8+G32+G36</f>
        <v>824.45999999999992</v>
      </c>
      <c r="H42" s="34"/>
    </row>
    <row r="43" spans="1:14" ht="13.5" customHeight="1">
      <c r="A43" s="154" t="s">
        <v>133</v>
      </c>
      <c r="B43" s="155"/>
      <c r="C43" s="7"/>
      <c r="D43" s="7"/>
      <c r="E43" s="7"/>
      <c r="F43" s="7"/>
      <c r="G43" s="74"/>
      <c r="H43" s="7"/>
    </row>
    <row r="44" spans="1:14" ht="14.25" customHeight="1">
      <c r="A44" s="144" t="s">
        <v>140</v>
      </c>
      <c r="B44" s="145"/>
      <c r="C44" s="7" t="s">
        <v>64</v>
      </c>
      <c r="D44" s="7">
        <v>-3.59</v>
      </c>
      <c r="E44" s="7">
        <v>0</v>
      </c>
      <c r="F44" s="7">
        <v>0.38</v>
      </c>
      <c r="G44" s="59">
        <v>0.38</v>
      </c>
      <c r="H44" s="34">
        <f>F44-E44+D44+F44-G44</f>
        <v>-3.21</v>
      </c>
    </row>
    <row r="45" spans="1:14" ht="15" hidden="1" customHeight="1">
      <c r="A45" s="138" t="s">
        <v>53</v>
      </c>
      <c r="B45" s="139"/>
      <c r="C45" s="7">
        <v>5.27</v>
      </c>
      <c r="D45" s="7"/>
      <c r="E45" s="7"/>
      <c r="F45" s="7"/>
      <c r="G45" s="59"/>
      <c r="H45" s="7"/>
    </row>
    <row r="46" spans="1:14" ht="13.5" customHeight="1">
      <c r="A46" s="167" t="s">
        <v>144</v>
      </c>
      <c r="B46" s="168"/>
      <c r="C46" s="7" t="s">
        <v>134</v>
      </c>
      <c r="D46" s="7">
        <v>4.5</v>
      </c>
      <c r="E46" s="7">
        <v>0</v>
      </c>
      <c r="F46" s="7">
        <v>0</v>
      </c>
      <c r="G46" s="7">
        <v>0</v>
      </c>
      <c r="H46" s="34">
        <v>4.5</v>
      </c>
    </row>
    <row r="47" spans="1:14" s="76" customFormat="1" ht="13.5" customHeight="1">
      <c r="A47" s="166" t="s">
        <v>62</v>
      </c>
      <c r="B47" s="166"/>
      <c r="C47" s="7" t="s">
        <v>135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7"/>
      <c r="J47" s="77"/>
      <c r="K47" s="77"/>
      <c r="L47" s="77"/>
      <c r="M47" s="77"/>
      <c r="N47" s="77" t="s">
        <v>129</v>
      </c>
    </row>
    <row r="48" spans="1:14" s="77" customFormat="1" ht="17.25" customHeight="1">
      <c r="A48" s="129" t="s">
        <v>167</v>
      </c>
      <c r="B48" s="130"/>
      <c r="C48" s="7" t="s">
        <v>168</v>
      </c>
      <c r="D48" s="7">
        <v>0</v>
      </c>
      <c r="E48" s="7">
        <v>1</v>
      </c>
      <c r="F48" s="7">
        <v>1</v>
      </c>
      <c r="G48" s="7">
        <v>0.17</v>
      </c>
      <c r="H48" s="34">
        <v>0.83</v>
      </c>
    </row>
    <row r="49" spans="1:26" s="77" customFormat="1" ht="18.75" customHeight="1">
      <c r="A49" s="84" t="s">
        <v>132</v>
      </c>
      <c r="B49" s="82"/>
      <c r="C49" s="7"/>
      <c r="D49" s="7"/>
      <c r="E49" s="7">
        <f>E42+E48</f>
        <v>864.57</v>
      </c>
      <c r="F49" s="100">
        <f>F42+F44+F48</f>
        <v>854.43</v>
      </c>
      <c r="G49" s="7">
        <f>G42+G44+G48</f>
        <v>825.00999999999988</v>
      </c>
      <c r="H49" s="7"/>
    </row>
    <row r="50" spans="1:26" s="77" customFormat="1" ht="13.5" customHeight="1">
      <c r="A50" s="109"/>
      <c r="B50" s="82"/>
      <c r="C50" s="7"/>
      <c r="D50" s="7"/>
      <c r="E50" s="7"/>
      <c r="F50" s="100"/>
      <c r="G50" s="7"/>
      <c r="H50" s="7"/>
    </row>
    <row r="51" spans="1:26" ht="15" customHeight="1">
      <c r="A51" s="133" t="s">
        <v>139</v>
      </c>
      <c r="B51" s="172"/>
      <c r="C51" s="99"/>
      <c r="D51" s="99">
        <v>28.83</v>
      </c>
      <c r="E51" s="100"/>
      <c r="F51" s="100"/>
      <c r="G51" s="99"/>
      <c r="H51" s="99">
        <f>F49-E49+D51+F49-G49</f>
        <v>48.110000000000014</v>
      </c>
    </row>
    <row r="52" spans="1:26" ht="25.5" customHeight="1">
      <c r="A52" s="133" t="s">
        <v>150</v>
      </c>
      <c r="B52" s="133"/>
      <c r="C52" s="101"/>
      <c r="D52" s="101"/>
      <c r="E52" s="102"/>
      <c r="F52" s="103"/>
      <c r="G52" s="103"/>
      <c r="H52" s="102">
        <f>H53+H54</f>
        <v>48.109999999999879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7.25" customHeight="1">
      <c r="A53" s="133" t="s">
        <v>136</v>
      </c>
      <c r="B53" s="134"/>
      <c r="C53" s="101"/>
      <c r="D53" s="101"/>
      <c r="E53" s="102"/>
      <c r="F53" s="103"/>
      <c r="G53" s="103"/>
      <c r="H53" s="100">
        <f>H33+H46+H48</f>
        <v>82.379999999999981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8.75" customHeight="1">
      <c r="A54" s="133" t="s">
        <v>137</v>
      </c>
      <c r="B54" s="130"/>
      <c r="C54" s="101"/>
      <c r="D54" s="101"/>
      <c r="E54" s="102"/>
      <c r="F54" s="103"/>
      <c r="G54" s="103"/>
      <c r="H54" s="102">
        <f>H8+H34+H36+H44</f>
        <v>-34.270000000000103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s="77" customFormat="1" ht="13.5" customHeight="1">
      <c r="A55" s="79"/>
      <c r="B55" s="79"/>
      <c r="C55" s="80"/>
      <c r="D55" s="80"/>
      <c r="E55" s="80"/>
      <c r="F55" s="80"/>
      <c r="G55" s="80"/>
      <c r="H55" s="80"/>
    </row>
    <row r="56" spans="1:26" ht="15" customHeight="1">
      <c r="A56" s="62"/>
      <c r="B56" s="62"/>
      <c r="C56" s="28"/>
      <c r="D56" s="28"/>
      <c r="E56" s="28"/>
      <c r="F56" s="28"/>
      <c r="G56" s="28"/>
      <c r="H56" s="28"/>
    </row>
    <row r="57" spans="1:26" ht="11.25" customHeight="1">
      <c r="A57" s="169" t="s">
        <v>110</v>
      </c>
      <c r="B57" s="169"/>
      <c r="C57" s="169"/>
      <c r="D57" s="169"/>
      <c r="E57" s="169"/>
      <c r="F57" s="169"/>
      <c r="G57" s="169"/>
      <c r="H57" s="169"/>
    </row>
    <row r="58" spans="1:26" ht="11.25" customHeight="1">
      <c r="A58" s="85"/>
      <c r="B58" s="85"/>
      <c r="C58" s="85"/>
      <c r="D58" s="85"/>
      <c r="E58" s="85"/>
      <c r="F58" s="85"/>
      <c r="G58" s="85"/>
      <c r="H58" s="85"/>
    </row>
    <row r="59" spans="1:26">
      <c r="A59" s="21" t="s">
        <v>156</v>
      </c>
      <c r="D59" s="23"/>
      <c r="E59" s="23"/>
      <c r="F59" s="23"/>
      <c r="G59" s="23"/>
    </row>
    <row r="60" spans="1:26">
      <c r="A60" s="170" t="s">
        <v>65</v>
      </c>
      <c r="B60" s="137"/>
      <c r="C60" s="137"/>
      <c r="D60" s="171"/>
      <c r="E60" s="36" t="s">
        <v>66</v>
      </c>
      <c r="F60" s="36" t="s">
        <v>67</v>
      </c>
      <c r="G60" s="36" t="s">
        <v>141</v>
      </c>
      <c r="H60" s="104" t="s">
        <v>142</v>
      </c>
    </row>
    <row r="61" spans="1:26">
      <c r="A61" s="126" t="s">
        <v>130</v>
      </c>
      <c r="B61" s="127"/>
      <c r="C61" s="127"/>
      <c r="D61" s="128"/>
      <c r="E61" s="37">
        <v>42826</v>
      </c>
      <c r="F61" s="36">
        <v>2</v>
      </c>
      <c r="G61" s="38">
        <v>1.22</v>
      </c>
      <c r="H61" s="104" t="s">
        <v>143</v>
      </c>
    </row>
    <row r="62" spans="1:26">
      <c r="A62" s="126" t="s">
        <v>157</v>
      </c>
      <c r="B62" s="127"/>
      <c r="C62" s="127"/>
      <c r="D62" s="128"/>
      <c r="E62" s="37">
        <v>42856</v>
      </c>
      <c r="F62" s="36" t="s">
        <v>158</v>
      </c>
      <c r="G62" s="38">
        <v>12.38</v>
      </c>
      <c r="H62" s="104" t="s">
        <v>159</v>
      </c>
    </row>
    <row r="63" spans="1:26">
      <c r="A63" s="126" t="s">
        <v>160</v>
      </c>
      <c r="B63" s="127"/>
      <c r="C63" s="127"/>
      <c r="D63" s="128"/>
      <c r="E63" s="37">
        <v>42917</v>
      </c>
      <c r="F63" s="36">
        <v>1</v>
      </c>
      <c r="G63" s="38">
        <v>8.15</v>
      </c>
      <c r="H63" s="104" t="s">
        <v>161</v>
      </c>
    </row>
    <row r="64" spans="1:26">
      <c r="A64" s="126" t="s">
        <v>162</v>
      </c>
      <c r="B64" s="127"/>
      <c r="C64" s="127"/>
      <c r="D64" s="128"/>
      <c r="E64" s="37">
        <v>42948</v>
      </c>
      <c r="F64" s="36">
        <v>1</v>
      </c>
      <c r="G64" s="38">
        <v>96.89</v>
      </c>
      <c r="H64" s="104" t="s">
        <v>163</v>
      </c>
    </row>
    <row r="65" spans="1:8">
      <c r="A65" s="126" t="s">
        <v>164</v>
      </c>
      <c r="B65" s="127"/>
      <c r="C65" s="127"/>
      <c r="D65" s="128"/>
      <c r="E65" s="37">
        <v>43070</v>
      </c>
      <c r="F65" s="36" t="s">
        <v>165</v>
      </c>
      <c r="G65" s="38">
        <v>45.01</v>
      </c>
      <c r="H65" s="104" t="s">
        <v>166</v>
      </c>
    </row>
    <row r="66" spans="1:8">
      <c r="A66" s="126" t="s">
        <v>131</v>
      </c>
      <c r="B66" s="127"/>
      <c r="C66" s="127"/>
      <c r="D66" s="128"/>
      <c r="E66" s="37"/>
      <c r="F66" s="36"/>
      <c r="G66" s="38">
        <f>SUM(G61:G65)</f>
        <v>163.65</v>
      </c>
      <c r="H66" s="104"/>
    </row>
    <row r="67" spans="1:8">
      <c r="A67" s="21" t="s">
        <v>54</v>
      </c>
      <c r="D67" s="23"/>
      <c r="E67" s="23"/>
      <c r="F67" s="23"/>
      <c r="G67" s="23"/>
    </row>
    <row r="68" spans="1:8">
      <c r="A68" s="21" t="s">
        <v>55</v>
      </c>
      <c r="D68" s="23"/>
      <c r="E68" s="23"/>
      <c r="F68" s="23"/>
      <c r="G68" s="23"/>
    </row>
    <row r="69" spans="1:8" ht="23.25" customHeight="1">
      <c r="A69" s="170" t="s">
        <v>69</v>
      </c>
      <c r="B69" s="137"/>
      <c r="C69" s="137"/>
      <c r="D69" s="137"/>
      <c r="E69" s="171"/>
      <c r="F69" s="40" t="s">
        <v>67</v>
      </c>
      <c r="G69" s="39" t="s">
        <v>68</v>
      </c>
    </row>
    <row r="70" spans="1:8">
      <c r="A70" s="126" t="s">
        <v>70</v>
      </c>
      <c r="B70" s="127"/>
      <c r="C70" s="127"/>
      <c r="D70" s="127"/>
      <c r="E70" s="128"/>
      <c r="F70" s="36"/>
      <c r="G70" s="78"/>
    </row>
    <row r="71" spans="1:8">
      <c r="A71" s="45"/>
      <c r="B71" s="46"/>
      <c r="C71" s="46"/>
      <c r="D71" s="46"/>
      <c r="E71" s="46"/>
      <c r="F71" s="47"/>
      <c r="G71" s="47"/>
    </row>
    <row r="72" spans="1:8">
      <c r="A72" s="51" t="s">
        <v>83</v>
      </c>
      <c r="B72" s="52"/>
      <c r="C72" s="52"/>
      <c r="D72" s="52"/>
      <c r="E72" s="52"/>
      <c r="F72" s="36"/>
      <c r="G72" s="36"/>
    </row>
    <row r="73" spans="1:8">
      <c r="A73" s="170" t="s">
        <v>84</v>
      </c>
      <c r="B73" s="175"/>
      <c r="C73" s="112" t="s">
        <v>85</v>
      </c>
      <c r="D73" s="175"/>
      <c r="E73" s="36" t="s">
        <v>86</v>
      </c>
      <c r="F73" s="36" t="s">
        <v>87</v>
      </c>
      <c r="G73" s="36" t="s">
        <v>88</v>
      </c>
    </row>
    <row r="74" spans="1:8">
      <c r="A74" s="170" t="s">
        <v>107</v>
      </c>
      <c r="B74" s="175"/>
      <c r="C74" s="112" t="s">
        <v>64</v>
      </c>
      <c r="D74" s="171"/>
      <c r="E74" s="36">
        <v>4</v>
      </c>
      <c r="F74" s="36" t="s">
        <v>64</v>
      </c>
      <c r="G74" s="36" t="s">
        <v>64</v>
      </c>
    </row>
    <row r="75" spans="1:8">
      <c r="A75" s="48"/>
      <c r="B75" s="49"/>
      <c r="C75" s="28"/>
      <c r="D75" s="50"/>
      <c r="E75" s="47"/>
      <c r="F75" s="47"/>
      <c r="G75" s="47"/>
    </row>
    <row r="76" spans="1:8">
      <c r="A76" s="21" t="s">
        <v>111</v>
      </c>
      <c r="F76" s="54"/>
    </row>
    <row r="77" spans="1:8" ht="21" customHeight="1">
      <c r="A77" s="21" t="s">
        <v>169</v>
      </c>
      <c r="F77" s="54"/>
    </row>
    <row r="78" spans="1:8">
      <c r="A78" s="173" t="s">
        <v>145</v>
      </c>
      <c r="B78" s="174"/>
      <c r="C78" s="174"/>
      <c r="D78" s="174"/>
      <c r="E78" s="174"/>
      <c r="F78" s="174"/>
      <c r="G78" s="174"/>
    </row>
    <row r="79" spans="1:8" ht="30" customHeight="1">
      <c r="A79" s="174"/>
      <c r="B79" s="174"/>
      <c r="C79" s="174"/>
      <c r="D79" s="174"/>
      <c r="E79" s="174"/>
      <c r="F79" s="174"/>
      <c r="G79" s="174"/>
    </row>
    <row r="80" spans="1:8">
      <c r="A80" s="81"/>
      <c r="B80" s="81"/>
      <c r="C80" s="81"/>
      <c r="D80" s="81"/>
      <c r="E80" s="81"/>
      <c r="F80" s="81"/>
      <c r="G80" s="81"/>
    </row>
    <row r="81" spans="1:5">
      <c r="A81" s="23" t="s">
        <v>89</v>
      </c>
      <c r="B81" s="53"/>
    </row>
    <row r="82" spans="1:5">
      <c r="A82" s="23" t="s">
        <v>90</v>
      </c>
      <c r="B82" s="53"/>
      <c r="E82" s="23" t="s">
        <v>92</v>
      </c>
    </row>
    <row r="83" spans="1:5">
      <c r="A83" s="23" t="s">
        <v>91</v>
      </c>
      <c r="B83" s="53"/>
    </row>
    <row r="84" spans="1:5">
      <c r="A84" s="23"/>
      <c r="B84" s="53"/>
    </row>
    <row r="85" spans="1:5">
      <c r="A85" s="19" t="s">
        <v>93</v>
      </c>
    </row>
    <row r="86" spans="1:5">
      <c r="A86" s="19" t="s">
        <v>94</v>
      </c>
      <c r="B86"/>
      <c r="C86"/>
    </row>
    <row r="87" spans="1:5">
      <c r="A87" s="19" t="s">
        <v>95</v>
      </c>
      <c r="B87"/>
      <c r="C87"/>
    </row>
    <row r="88" spans="1:5">
      <c r="A88" s="19" t="s">
        <v>96</v>
      </c>
      <c r="B88"/>
      <c r="C88"/>
    </row>
    <row r="89" spans="1:5">
      <c r="A89" s="19"/>
      <c r="B89"/>
      <c r="C89"/>
    </row>
  </sheetData>
  <mergeCells count="58">
    <mergeCell ref="A69:E69"/>
    <mergeCell ref="A66:D66"/>
    <mergeCell ref="A70:E70"/>
    <mergeCell ref="A78:G79"/>
    <mergeCell ref="A73:B73"/>
    <mergeCell ref="A74:B74"/>
    <mergeCell ref="C73:D73"/>
    <mergeCell ref="C74:D74"/>
    <mergeCell ref="A47:B47"/>
    <mergeCell ref="A46:B46"/>
    <mergeCell ref="A62:D62"/>
    <mergeCell ref="A57:H57"/>
    <mergeCell ref="A61:D61"/>
    <mergeCell ref="A60:D60"/>
    <mergeCell ref="A51:B51"/>
    <mergeCell ref="A52:B52"/>
    <mergeCell ref="A3:B3"/>
    <mergeCell ref="A8:B8"/>
    <mergeCell ref="A10:B10"/>
    <mergeCell ref="A11:H11"/>
    <mergeCell ref="A12:B12"/>
    <mergeCell ref="A4:B4"/>
    <mergeCell ref="A7:H7"/>
    <mergeCell ref="A5:B5"/>
    <mergeCell ref="A6:B6"/>
    <mergeCell ref="A42:B42"/>
    <mergeCell ref="A43:B43"/>
    <mergeCell ref="A36:B36"/>
    <mergeCell ref="A38:B38"/>
    <mergeCell ref="A39:B39"/>
    <mergeCell ref="A41:B41"/>
    <mergeCell ref="A40:B40"/>
    <mergeCell ref="A21:B21"/>
    <mergeCell ref="A23:B23"/>
    <mergeCell ref="A30:B30"/>
    <mergeCell ref="A14:B14"/>
    <mergeCell ref="A15:B15"/>
    <mergeCell ref="A17:B17"/>
    <mergeCell ref="A18:B18"/>
    <mergeCell ref="A20:B20"/>
    <mergeCell ref="A26:B26"/>
    <mergeCell ref="A27:B28"/>
    <mergeCell ref="A64:D64"/>
    <mergeCell ref="A65:D65"/>
    <mergeCell ref="A48:B48"/>
    <mergeCell ref="I8:J8"/>
    <mergeCell ref="A63:D63"/>
    <mergeCell ref="A53:B53"/>
    <mergeCell ref="A54:B54"/>
    <mergeCell ref="A32:B32"/>
    <mergeCell ref="A34:B34"/>
    <mergeCell ref="A45:B45"/>
    <mergeCell ref="G27:G28"/>
    <mergeCell ref="C27:C28"/>
    <mergeCell ref="D27:D28"/>
    <mergeCell ref="E27:E28"/>
    <mergeCell ref="F27:F28"/>
    <mergeCell ref="A44:B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2018-03-12T01:27:53Z</cp:lastPrinted>
  <dcterms:created xsi:type="dcterms:W3CDTF">2013-02-18T04:38:06Z</dcterms:created>
  <dcterms:modified xsi:type="dcterms:W3CDTF">2018-03-12T01:28:46Z</dcterms:modified>
</cp:coreProperties>
</file>