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8" i="8" l="1"/>
  <c r="H41" i="8"/>
  <c r="H40" i="8"/>
  <c r="H39" i="8"/>
  <c r="D38" i="8"/>
  <c r="H26" i="8"/>
  <c r="H22" i="8"/>
  <c r="H24" i="8"/>
  <c r="F23" i="8"/>
  <c r="F24" i="8"/>
  <c r="F8" i="8"/>
  <c r="G8" i="8"/>
  <c r="G24" i="8"/>
  <c r="G29" i="8"/>
  <c r="G30" i="8"/>
  <c r="G31" i="8"/>
  <c r="G28" i="8"/>
  <c r="C8" i="8"/>
  <c r="E8" i="8"/>
  <c r="H8" i="8"/>
  <c r="E24" i="8"/>
  <c r="E26" i="8"/>
  <c r="F26" i="8"/>
  <c r="G26" i="8"/>
  <c r="E35" i="8"/>
  <c r="F35" i="8"/>
  <c r="G35" i="8"/>
  <c r="H35" i="8"/>
  <c r="E23" i="8"/>
  <c r="H23" i="8"/>
  <c r="G34" i="8"/>
  <c r="H34" i="8"/>
  <c r="E32" i="8"/>
  <c r="E36" i="8"/>
  <c r="E37" i="8"/>
  <c r="F32" i="8"/>
  <c r="F36" i="8"/>
  <c r="F37" i="8"/>
  <c r="G22" i="8"/>
  <c r="G32" i="8"/>
  <c r="G36" i="8"/>
  <c r="G37" i="8"/>
  <c r="D20" i="8"/>
  <c r="E20" i="8"/>
  <c r="F20" i="8"/>
  <c r="H20" i="8"/>
  <c r="D19" i="8"/>
  <c r="E19" i="8"/>
  <c r="F19" i="8"/>
  <c r="H19" i="8"/>
  <c r="H18" i="8"/>
  <c r="D17" i="8"/>
  <c r="F17" i="8"/>
  <c r="H17" i="8"/>
  <c r="D16" i="8"/>
  <c r="F16" i="8"/>
  <c r="H16" i="8"/>
  <c r="H15" i="8"/>
  <c r="D14" i="8"/>
  <c r="E14" i="8"/>
  <c r="F14" i="8"/>
  <c r="H14" i="8"/>
  <c r="D13" i="8"/>
  <c r="E13" i="8"/>
  <c r="F13" i="8"/>
  <c r="H13" i="8"/>
  <c r="H12" i="8"/>
  <c r="D10" i="8"/>
  <c r="E10" i="8"/>
  <c r="F10" i="8"/>
  <c r="H10" i="8"/>
  <c r="D9" i="8"/>
  <c r="E9" i="8"/>
  <c r="F9" i="8"/>
  <c r="H9" i="8"/>
  <c r="H31" i="8"/>
  <c r="H30" i="8"/>
  <c r="H29" i="8"/>
  <c r="H28" i="8"/>
  <c r="G18" i="8"/>
  <c r="G15" i="8"/>
  <c r="G12" i="8"/>
  <c r="C24" i="8"/>
  <c r="C23" i="8"/>
  <c r="E17" i="8"/>
  <c r="E16" i="8"/>
  <c r="G20" i="8"/>
  <c r="G19" i="8"/>
  <c r="G17" i="8"/>
  <c r="G16" i="8"/>
  <c r="G14" i="8"/>
  <c r="G13" i="8"/>
  <c r="G10" i="8"/>
  <c r="G9" i="8"/>
  <c r="H46" i="8"/>
  <c r="C20" i="8"/>
  <c r="C19" i="8"/>
  <c r="C17" i="8"/>
  <c r="C16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15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сняты начисления с 17 апреля 17г. По решению общего собрания о самостоятельной уборке территории</t>
        </r>
      </text>
    </comment>
  </commentList>
</comments>
</file>

<file path=xl/sharedStrings.xml><?xml version="1.0" encoding="utf-8"?>
<sst xmlns="http://schemas.openxmlformats.org/spreadsheetml/2006/main" count="154" uniqueCount="137">
  <si>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</si>
  <si>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</si>
  <si>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</si>
  <si>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</si>
  <si>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</si>
  <si>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</si>
  <si>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</si>
  <si>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</si>
  <si>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</si>
  <si>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</si>
  <si>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</si>
  <si>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</si>
  <si>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</si>
  <si>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</si>
  <si>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</si>
  <si>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</si>
  <si>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</si>
  <si>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</si>
  <si>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</si>
  <si>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</si>
  <si>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</si>
  <si>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</si>
  <si>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</si>
  <si>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</si>
  <si>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</si>
  <si>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</si>
  <si>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</si>
  <si>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</si>
  <si>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</si>
  <si>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</si>
  <si>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</si>
  <si>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</si>
  <si>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</si>
  <si>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</si>
  <si>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</si>
  <si>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</si>
  <si>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</si>
  <si>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</si>
  <si>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</si>
  <si>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</si>
  <si>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</si>
  <si>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</si>
  <si>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</si>
  <si>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</si>
  <si>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</si>
  <si>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</si>
  <si>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</si>
  <si>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</si>
  <si>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</si>
  <si>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</si>
  <si>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</si>
  <si>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</si>
  <si>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</si>
  <si>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</si>
  <si>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</si>
  <si>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</si>
  <si>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</si>
  <si>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</si>
  <si>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</si>
  <si>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</si>
  <si>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</si>
  <si>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</si>
  <si>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</si>
  <si>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</si>
  <si>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</si>
  <si>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</si>
  <si>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</si>
  <si>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</si>
  <si>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</si>
  <si>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</si>
  <si>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</si>
  <si>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</si>
  <si>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</si>
  <si>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</si>
  <si>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</si>
  <si>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В.П. Козлов</t>
  </si>
  <si>
    <t>ООО "Жилспецсервис"</t>
  </si>
  <si>
    <t>2-441-335</t>
  </si>
  <si>
    <t>1.3 Вывоз и утилизация ТБО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</si>
  <si>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</si>
  <si>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</si>
  <si>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</si>
  <si>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</si>
  <si>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</si>
  <si>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</si>
  <si>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</si>
  <si>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</si>
  <si>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</si>
  <si>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</si>
  <si>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</si>
  <si>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</si>
  <si>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</si>
  <si>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</si>
  <si>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</si>
  <si>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</si>
  <si>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</si>
  <si>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</si>
  <si>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01.02.2008г.</t>
  </si>
  <si>
    <t>№ 58 по ул. Баляева</t>
  </si>
  <si>
    <t>ООО " Территория"</t>
  </si>
  <si>
    <t>ул. Луговая, 75 А</t>
  </si>
  <si>
    <t>36,80 м2</t>
  </si>
  <si>
    <t>3. Текущий ремонт коммуникаций, проходящих через нежилые помещения</t>
  </si>
  <si>
    <t>Часть 4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</si>
  <si>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</si>
  <si>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</si>
  <si>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</si>
  <si>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</si>
  <si>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</si>
  <si>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</si>
  <si>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</si>
  <si>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</si>
  <si>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</si>
  <si>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</si>
  <si>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</si>
  <si>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</si>
  <si>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</si>
  <si>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</si>
  <si>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</si>
  <si>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</si>
  <si>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</si>
  <si>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491,70 м2</t>
  </si>
  <si>
    <t>43,40 м2</t>
  </si>
  <si>
    <t>исполнитель</t>
  </si>
  <si>
    <t>работы по статье "текущий ремонт" не проводились</t>
  </si>
  <si>
    <t>Предложение Управляющей компании: частичный  ремонт кровли. Собственникам необходимо  предоставить протокол общего собрания  для выполнения предложенных, или иных работ.  В случае недостаточного количества средств по статье "текущий ремонт" выполнение возможно за счет дополнительного сбора средств на основании протокола общего собрания.</t>
  </si>
  <si>
    <t>Ленинского района"</t>
  </si>
  <si>
    <t xml:space="preserve">                       Отчет ООО "Управляющей компании Ленинского района"  за 2019 г.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</si>
  <si>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</si>
  <si>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</si>
  <si>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</si>
  <si>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2. Перечень работ, выполненных по статье " текущий ремонт"  в 2019 году.</t>
  </si>
  <si>
    <t>План по статье "текущий ремонт" на 2020 год</t>
  </si>
  <si>
    <t>переходящие остатки д/ср-в на конец 2019 г.</t>
  </si>
  <si>
    <t>2-205-087</t>
  </si>
  <si>
    <t xml:space="preserve">                   ООО "Управляющая компания Ленинского района"</t>
  </si>
  <si>
    <t>ИСХ      №   72/01 от  22.01.2020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</si>
</sst>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2" borderId="0" xfId="0" applyFill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7" fillId="2" borderId="6" xfId="0" applyFont="1" applyFill="1" applyBorder="1" applyAlignment="1">
      <alignment wrapText="1"/>
    </xf>
    <xf numFmtId="0" fontId="0" fillId="0" borderId="8" xfId="0" applyBorder="1"/>
    <xf numFmtId="0" fontId="7" fillId="0" borderId="8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="120" zoomScaleNormal="120" workbookViewId="0">
      <selection activeCell="E6" sqref="E6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10</v>
      </c>
      <c r="C3" s="22" t="s">
        <v>98</v>
      </c>
    </row>
    <row r="4" spans="1:4" ht="14.25" customHeight="1" x14ac:dyDescent="0.25">
      <c r="A4" s="149" t="s">
        <v>136</v>
      </c>
      <c r="B4" s="148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44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135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01" t="s">
        <v>12</v>
      </c>
      <c r="D9" s="102"/>
    </row>
    <row r="10" spans="1:4" s="3" customFormat="1" ht="24" customHeight="1" x14ac:dyDescent="0.25">
      <c r="A10" s="12" t="s">
        <v>2</v>
      </c>
      <c r="B10" s="14" t="s">
        <v>81</v>
      </c>
      <c r="C10" s="103" t="s">
        <v>79</v>
      </c>
      <c r="D10" s="100"/>
    </row>
    <row r="11" spans="1:4" s="3" customFormat="1" ht="15" customHeight="1" x14ac:dyDescent="0.25">
      <c r="A11" s="12" t="s">
        <v>3</v>
      </c>
      <c r="B11" s="13" t="s">
        <v>13</v>
      </c>
      <c r="C11" s="101" t="s">
        <v>14</v>
      </c>
      <c r="D11" s="102"/>
    </row>
    <row r="12" spans="1:4" s="3" customFormat="1" ht="16.5" customHeight="1" x14ac:dyDescent="0.25">
      <c r="A12" s="107">
        <v>5</v>
      </c>
      <c r="B12" s="107" t="s">
        <v>82</v>
      </c>
      <c r="C12" s="30" t="s">
        <v>83</v>
      </c>
      <c r="D12" s="31" t="s">
        <v>84</v>
      </c>
    </row>
    <row r="13" spans="1:4" s="3" customFormat="1" ht="14.25" customHeight="1" x14ac:dyDescent="0.25">
      <c r="A13" s="107"/>
      <c r="B13" s="107"/>
      <c r="C13" s="30" t="s">
        <v>85</v>
      </c>
      <c r="D13" s="31" t="s">
        <v>86</v>
      </c>
    </row>
    <row r="14" spans="1:4" s="3" customFormat="1" x14ac:dyDescent="0.25">
      <c r="A14" s="107"/>
      <c r="B14" s="107"/>
      <c r="C14" s="30" t="s">
        <v>87</v>
      </c>
      <c r="D14" s="31" t="s">
        <v>88</v>
      </c>
    </row>
    <row r="15" spans="1:4" s="3" customFormat="1" ht="16.5" customHeight="1" x14ac:dyDescent="0.25">
      <c r="A15" s="107"/>
      <c r="B15" s="107"/>
      <c r="C15" s="30" t="s">
        <v>89</v>
      </c>
      <c r="D15" s="31" t="s">
        <v>91</v>
      </c>
    </row>
    <row r="16" spans="1:4" s="3" customFormat="1" ht="16.5" customHeight="1" x14ac:dyDescent="0.25">
      <c r="A16" s="107"/>
      <c r="B16" s="107"/>
      <c r="C16" s="30" t="s">
        <v>90</v>
      </c>
      <c r="D16" s="31" t="s">
        <v>84</v>
      </c>
    </row>
    <row r="17" spans="1:4" s="5" customFormat="1" ht="15.75" customHeight="1" x14ac:dyDescent="0.25">
      <c r="A17" s="107"/>
      <c r="B17" s="107"/>
      <c r="C17" s="30" t="s">
        <v>92</v>
      </c>
      <c r="D17" s="31" t="s">
        <v>93</v>
      </c>
    </row>
    <row r="18" spans="1:4" s="5" customFormat="1" ht="15.75" customHeight="1" x14ac:dyDescent="0.25">
      <c r="A18" s="107"/>
      <c r="B18" s="107"/>
      <c r="C18" s="32" t="s">
        <v>94</v>
      </c>
      <c r="D18" s="31" t="s">
        <v>95</v>
      </c>
    </row>
    <row r="19" spans="1:4" ht="21.75" customHeight="1" x14ac:dyDescent="0.25">
      <c r="A19" s="12" t="s">
        <v>4</v>
      </c>
      <c r="B19" s="13" t="s">
        <v>15</v>
      </c>
      <c r="C19" s="108" t="s">
        <v>80</v>
      </c>
      <c r="D19" s="109"/>
    </row>
    <row r="20" spans="1:4" s="5" customFormat="1" ht="19.5" customHeight="1" x14ac:dyDescent="0.25">
      <c r="A20" s="12" t="s">
        <v>5</v>
      </c>
      <c r="B20" s="13" t="s">
        <v>16</v>
      </c>
      <c r="C20" s="110" t="s">
        <v>46</v>
      </c>
      <c r="D20" s="111"/>
    </row>
    <row r="21" spans="1:4" s="5" customFormat="1" ht="15" customHeight="1" x14ac:dyDescent="0.25">
      <c r="A21" s="12" t="s">
        <v>6</v>
      </c>
      <c r="B21" s="13" t="s">
        <v>17</v>
      </c>
      <c r="C21" s="103" t="s">
        <v>18</v>
      </c>
      <c r="D21" s="112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38.25" customHeight="1" x14ac:dyDescent="0.25">
      <c r="A26" s="104" t="s">
        <v>25</v>
      </c>
      <c r="B26" s="105"/>
      <c r="C26" s="105"/>
      <c r="D26" s="106"/>
    </row>
    <row r="27" spans="1:4" ht="12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99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76</v>
      </c>
      <c r="C30" s="6" t="s">
        <v>100</v>
      </c>
      <c r="D30" s="6" t="s">
        <v>77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114</v>
      </c>
      <c r="C33" s="6" t="s">
        <v>104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96</v>
      </c>
      <c r="C35" s="6" t="s">
        <v>23</v>
      </c>
      <c r="D35" s="6" t="s">
        <v>24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99">
        <v>1951</v>
      </c>
      <c r="D38" s="98"/>
    </row>
    <row r="39" spans="1:4" x14ac:dyDescent="0.25">
      <c r="A39" s="7">
        <v>2</v>
      </c>
      <c r="B39" s="6" t="s">
        <v>31</v>
      </c>
      <c r="C39" s="99">
        <v>2</v>
      </c>
      <c r="D39" s="98"/>
    </row>
    <row r="40" spans="1:4" x14ac:dyDescent="0.25">
      <c r="A40" s="7">
        <v>3</v>
      </c>
      <c r="B40" s="6" t="s">
        <v>32</v>
      </c>
      <c r="C40" s="99">
        <v>2</v>
      </c>
      <c r="D40" s="98"/>
    </row>
    <row r="41" spans="1:4" x14ac:dyDescent="0.25">
      <c r="A41" s="7">
        <v>4</v>
      </c>
      <c r="B41" s="6" t="s">
        <v>30</v>
      </c>
      <c r="C41" s="99" t="s">
        <v>65</v>
      </c>
      <c r="D41" s="98"/>
    </row>
    <row r="42" spans="1:4" ht="15" customHeight="1" x14ac:dyDescent="0.25">
      <c r="A42" s="7">
        <v>5</v>
      </c>
      <c r="B42" s="6" t="s">
        <v>33</v>
      </c>
      <c r="C42" s="99" t="s">
        <v>65</v>
      </c>
      <c r="D42" s="98"/>
    </row>
    <row r="43" spans="1:4" x14ac:dyDescent="0.25">
      <c r="A43" s="7">
        <v>6</v>
      </c>
      <c r="B43" s="6" t="s">
        <v>34</v>
      </c>
      <c r="C43" s="99" t="s">
        <v>121</v>
      </c>
      <c r="D43" s="98"/>
    </row>
    <row r="44" spans="1:4" x14ac:dyDescent="0.25">
      <c r="A44" s="7">
        <v>7</v>
      </c>
      <c r="B44" s="6" t="s">
        <v>35</v>
      </c>
      <c r="C44" s="99" t="s">
        <v>101</v>
      </c>
      <c r="D44" s="98"/>
    </row>
    <row r="45" spans="1:4" ht="15" customHeight="1" x14ac:dyDescent="0.25">
      <c r="A45" s="7">
        <v>8</v>
      </c>
      <c r="B45" s="6" t="s">
        <v>36</v>
      </c>
      <c r="C45" s="99" t="s">
        <v>122</v>
      </c>
      <c r="D45" s="98"/>
    </row>
    <row r="46" spans="1:4" ht="15" customHeight="1" x14ac:dyDescent="0.25">
      <c r="A46" s="7">
        <v>9</v>
      </c>
      <c r="B46" s="6" t="s">
        <v>105</v>
      </c>
      <c r="C46" s="99">
        <v>19</v>
      </c>
      <c r="D46" s="100"/>
    </row>
    <row r="47" spans="1:4" x14ac:dyDescent="0.25">
      <c r="A47" s="7">
        <v>10</v>
      </c>
      <c r="B47" s="6" t="s">
        <v>66</v>
      </c>
      <c r="C47" s="97" t="s">
        <v>97</v>
      </c>
      <c r="D47" s="9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workbookViewId="0">
      <selection sqref="A1:H67"/>
    </sheetView>
  </sheetViews>
  <sheetFormatPr defaultRowHeight="15" x14ac:dyDescent="0.25"/>
  <cols>
    <col min="1" max="1" width="15.85546875" style="39" customWidth="1"/>
    <col min="2" max="2" width="13.42578125" style="70" customWidth="1"/>
    <col min="3" max="3" width="8.5703125" style="70" customWidth="1"/>
    <col min="4" max="4" width="8.28515625" style="39" customWidth="1"/>
    <col min="5" max="5" width="11.5703125" style="39" customWidth="1"/>
    <col min="6" max="6" width="10.7109375" style="39" customWidth="1"/>
    <col min="7" max="7" width="11.5703125" style="33" customWidth="1"/>
    <col min="8" max="8" width="13" style="39" customWidth="1"/>
    <col min="11" max="11" width="13.7109375" customWidth="1"/>
  </cols>
  <sheetData>
    <row r="1" spans="1:26" x14ac:dyDescent="0.25">
      <c r="A1" s="38" t="s">
        <v>109</v>
      </c>
      <c r="B1" s="39"/>
      <c r="C1" s="33"/>
      <c r="D1" s="33"/>
      <c r="H1" s="40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25">
      <c r="A2" s="38" t="s">
        <v>128</v>
      </c>
      <c r="B2" s="39"/>
      <c r="C2" s="33"/>
      <c r="D2" s="33"/>
      <c r="H2" s="40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1" customHeight="1" x14ac:dyDescent="0.25">
      <c r="A3" s="113" t="s">
        <v>129</v>
      </c>
      <c r="B3" s="113"/>
      <c r="C3" s="41"/>
      <c r="D3" s="42">
        <v>29.17</v>
      </c>
      <c r="E3" s="43"/>
      <c r="F3" s="44"/>
      <c r="G3" s="44"/>
      <c r="H3" s="45"/>
      <c r="I3" s="37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3.5" customHeight="1" x14ac:dyDescent="0.25">
      <c r="A4" s="113" t="s">
        <v>110</v>
      </c>
      <c r="B4" s="114"/>
      <c r="C4" s="41"/>
      <c r="D4" s="42">
        <v>134.56</v>
      </c>
      <c r="E4" s="43"/>
      <c r="F4" s="44"/>
      <c r="G4" s="44"/>
      <c r="H4" s="46"/>
      <c r="I4" s="37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25" customHeight="1" x14ac:dyDescent="0.25">
      <c r="A5" s="113" t="s">
        <v>111</v>
      </c>
      <c r="B5" s="114"/>
      <c r="C5" s="41"/>
      <c r="D5" s="42">
        <v>-105.39</v>
      </c>
      <c r="E5" s="43"/>
      <c r="F5" s="44"/>
      <c r="G5" s="44"/>
      <c r="H5" s="45"/>
      <c r="I5" s="37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115" t="s">
        <v>130</v>
      </c>
      <c r="B6" s="116"/>
      <c r="C6" s="116"/>
      <c r="D6" s="116"/>
      <c r="E6" s="116"/>
      <c r="F6" s="116"/>
      <c r="G6" s="116"/>
      <c r="H6" s="117"/>
      <c r="I6" s="37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56.25" customHeight="1" x14ac:dyDescent="0.25">
      <c r="A7" s="143" t="s">
        <v>53</v>
      </c>
      <c r="B7" s="140"/>
      <c r="C7" s="47" t="s">
        <v>54</v>
      </c>
      <c r="D7" s="48" t="s">
        <v>55</v>
      </c>
      <c r="E7" s="48" t="s">
        <v>56</v>
      </c>
      <c r="F7" s="48" t="s">
        <v>57</v>
      </c>
      <c r="G7" s="49" t="s">
        <v>58</v>
      </c>
      <c r="H7" s="48" t="s">
        <v>59</v>
      </c>
    </row>
    <row r="8" spans="1:26" s="4" customFormat="1" ht="17.25" customHeight="1" x14ac:dyDescent="0.25">
      <c r="A8" s="143" t="s">
        <v>60</v>
      </c>
      <c r="B8" s="140"/>
      <c r="C8" s="44">
        <f>C12+C15+C18</f>
        <v>10.18</v>
      </c>
      <c r="D8" s="50">
        <v>-99</v>
      </c>
      <c r="E8" s="43">
        <f>E12+E15+E18</f>
        <v>59.980000000000004</v>
      </c>
      <c r="F8" s="43">
        <f>F12+F15+F18</f>
        <v>54.14</v>
      </c>
      <c r="G8" s="43">
        <f>F8</f>
        <v>54.14</v>
      </c>
      <c r="H8" s="43">
        <f>F8-E8+D8</f>
        <v>-104.84</v>
      </c>
    </row>
    <row r="9" spans="1:26" x14ac:dyDescent="0.25">
      <c r="A9" s="51" t="s">
        <v>61</v>
      </c>
      <c r="B9" s="52"/>
      <c r="C9" s="53">
        <f>C8-C10</f>
        <v>9.161999999999999</v>
      </c>
      <c r="D9" s="54">
        <f>D8-D10</f>
        <v>-89.1</v>
      </c>
      <c r="E9" s="54">
        <f>E8-E10</f>
        <v>53.981999999999999</v>
      </c>
      <c r="F9" s="54">
        <f>F8-F10</f>
        <v>48.725999999999999</v>
      </c>
      <c r="G9" s="54">
        <f>G8-G10</f>
        <v>48.725999999999999</v>
      </c>
      <c r="H9" s="43">
        <f>F9-E9+D9</f>
        <v>-94.355999999999995</v>
      </c>
    </row>
    <row r="10" spans="1:26" x14ac:dyDescent="0.25">
      <c r="A10" s="122" t="s">
        <v>62</v>
      </c>
      <c r="B10" s="123"/>
      <c r="C10" s="53">
        <f>C8*10%</f>
        <v>1.018</v>
      </c>
      <c r="D10" s="54">
        <f>D8*10%</f>
        <v>-9.9</v>
      </c>
      <c r="E10" s="54">
        <f>E8*10%</f>
        <v>5.9980000000000011</v>
      </c>
      <c r="F10" s="54">
        <f>F8*10%</f>
        <v>5.4140000000000006</v>
      </c>
      <c r="G10" s="54">
        <f>G8*10%</f>
        <v>5.4140000000000006</v>
      </c>
      <c r="H10" s="43">
        <f>F10-E10+D10</f>
        <v>-10.484000000000002</v>
      </c>
    </row>
    <row r="11" spans="1:26" ht="14.25" customHeight="1" x14ac:dyDescent="0.25">
      <c r="A11" s="144" t="s">
        <v>63</v>
      </c>
      <c r="B11" s="145"/>
      <c r="C11" s="145"/>
      <c r="D11" s="145"/>
      <c r="E11" s="145"/>
      <c r="F11" s="145"/>
      <c r="G11" s="145"/>
      <c r="H11" s="146"/>
      <c r="K11" s="34"/>
    </row>
    <row r="12" spans="1:26" x14ac:dyDescent="0.25">
      <c r="A12" s="126" t="s">
        <v>45</v>
      </c>
      <c r="B12" s="127"/>
      <c r="C12" s="50">
        <v>5.75</v>
      </c>
      <c r="D12" s="55">
        <v>-47.27</v>
      </c>
      <c r="E12" s="54">
        <v>33.880000000000003</v>
      </c>
      <c r="F12" s="54">
        <v>30.07</v>
      </c>
      <c r="G12" s="54">
        <f>F12</f>
        <v>30.07</v>
      </c>
      <c r="H12" s="54">
        <f t="shared" ref="H12:H20" si="0">F12-E12+D12</f>
        <v>-51.080000000000005</v>
      </c>
    </row>
    <row r="13" spans="1:26" x14ac:dyDescent="0.25">
      <c r="A13" s="51" t="s">
        <v>61</v>
      </c>
      <c r="B13" s="52"/>
      <c r="C13" s="53">
        <f>C12-C14</f>
        <v>5.1749999999999998</v>
      </c>
      <c r="D13" s="54">
        <f>D12-D14</f>
        <v>-42.543000000000006</v>
      </c>
      <c r="E13" s="54">
        <f>E12-E14</f>
        <v>30.492000000000001</v>
      </c>
      <c r="F13" s="54">
        <f>F12-F14</f>
        <v>27.062999999999999</v>
      </c>
      <c r="G13" s="54">
        <f>G12-G14</f>
        <v>27.062999999999999</v>
      </c>
      <c r="H13" s="54">
        <f t="shared" si="0"/>
        <v>-45.972000000000008</v>
      </c>
    </row>
    <row r="14" spans="1:26" x14ac:dyDescent="0.25">
      <c r="A14" s="122" t="s">
        <v>62</v>
      </c>
      <c r="B14" s="123"/>
      <c r="C14" s="53">
        <f>C12*10%</f>
        <v>0.57500000000000007</v>
      </c>
      <c r="D14" s="54">
        <f>D12*10%</f>
        <v>-4.7270000000000003</v>
      </c>
      <c r="E14" s="54">
        <f>E12*10%</f>
        <v>3.3880000000000003</v>
      </c>
      <c r="F14" s="54">
        <f>F12*10%</f>
        <v>3.0070000000000001</v>
      </c>
      <c r="G14" s="54">
        <f>G12*10%</f>
        <v>3.0070000000000001</v>
      </c>
      <c r="H14" s="54">
        <f t="shared" si="0"/>
        <v>-5.1080000000000005</v>
      </c>
    </row>
    <row r="15" spans="1:26" ht="23.25" customHeight="1" x14ac:dyDescent="0.25">
      <c r="A15" s="126" t="s">
        <v>39</v>
      </c>
      <c r="B15" s="127"/>
      <c r="C15" s="50">
        <v>0</v>
      </c>
      <c r="D15" s="54">
        <v>-21.17</v>
      </c>
      <c r="E15" s="54">
        <v>0</v>
      </c>
      <c r="F15" s="54">
        <v>1.43</v>
      </c>
      <c r="G15" s="54">
        <f>F15</f>
        <v>1.43</v>
      </c>
      <c r="H15" s="54">
        <f t="shared" si="0"/>
        <v>-19.740000000000002</v>
      </c>
    </row>
    <row r="16" spans="1:26" x14ac:dyDescent="0.25">
      <c r="A16" s="51" t="s">
        <v>61</v>
      </c>
      <c r="B16" s="52"/>
      <c r="C16" s="53">
        <f>C15-C17</f>
        <v>0</v>
      </c>
      <c r="D16" s="54">
        <f>D15-D17</f>
        <v>-19.053000000000001</v>
      </c>
      <c r="E16" s="54">
        <f>E15-E17</f>
        <v>0</v>
      </c>
      <c r="F16" s="54">
        <f>F15-F17</f>
        <v>1.2869999999999999</v>
      </c>
      <c r="G16" s="54">
        <f>G15-G17</f>
        <v>1.2869999999999999</v>
      </c>
      <c r="H16" s="54">
        <f t="shared" si="0"/>
        <v>-17.766000000000002</v>
      </c>
    </row>
    <row r="17" spans="1:11" ht="15" customHeight="1" x14ac:dyDescent="0.25">
      <c r="A17" s="122" t="s">
        <v>62</v>
      </c>
      <c r="B17" s="123"/>
      <c r="C17" s="53">
        <f>C15*10%</f>
        <v>0</v>
      </c>
      <c r="D17" s="54">
        <f>D15*10%</f>
        <v>-2.1170000000000004</v>
      </c>
      <c r="E17" s="54">
        <f>E15*10%</f>
        <v>0</v>
      </c>
      <c r="F17" s="54">
        <f>F15*10%</f>
        <v>0.14299999999999999</v>
      </c>
      <c r="G17" s="54">
        <f>G15*10%</f>
        <v>0.14299999999999999</v>
      </c>
      <c r="H17" s="54">
        <f t="shared" si="0"/>
        <v>-1.9740000000000004</v>
      </c>
    </row>
    <row r="18" spans="1:11" ht="14.25" customHeight="1" x14ac:dyDescent="0.25">
      <c r="A18" s="56" t="s">
        <v>78</v>
      </c>
      <c r="B18" s="57"/>
      <c r="C18" s="44">
        <v>4.43</v>
      </c>
      <c r="D18" s="54">
        <v>-30.56</v>
      </c>
      <c r="E18" s="54">
        <v>26.1</v>
      </c>
      <c r="F18" s="54">
        <v>22.64</v>
      </c>
      <c r="G18" s="54">
        <f>F18</f>
        <v>22.64</v>
      </c>
      <c r="H18" s="54">
        <f t="shared" si="0"/>
        <v>-34.019999999999996</v>
      </c>
    </row>
    <row r="19" spans="1:11" ht="14.25" customHeight="1" x14ac:dyDescent="0.25">
      <c r="A19" s="51" t="s">
        <v>61</v>
      </c>
      <c r="B19" s="52"/>
      <c r="C19" s="53">
        <f>C18-C20</f>
        <v>3.9869999999999997</v>
      </c>
      <c r="D19" s="54">
        <f>D18-D20</f>
        <v>-27.503999999999998</v>
      </c>
      <c r="E19" s="54">
        <f>E18-E20</f>
        <v>23.490000000000002</v>
      </c>
      <c r="F19" s="54">
        <f>F18-F20</f>
        <v>20.376000000000001</v>
      </c>
      <c r="G19" s="54">
        <f>G18-G20</f>
        <v>20.376000000000001</v>
      </c>
      <c r="H19" s="54">
        <f t="shared" si="0"/>
        <v>-30.617999999999999</v>
      </c>
    </row>
    <row r="20" spans="1:11" x14ac:dyDescent="0.25">
      <c r="A20" s="122" t="s">
        <v>62</v>
      </c>
      <c r="B20" s="123"/>
      <c r="C20" s="53">
        <f>C18*10%</f>
        <v>0.443</v>
      </c>
      <c r="D20" s="54">
        <f>D18*10%</f>
        <v>-3.056</v>
      </c>
      <c r="E20" s="54">
        <f>E18*10%</f>
        <v>2.6100000000000003</v>
      </c>
      <c r="F20" s="54">
        <f>F18*10%</f>
        <v>2.2640000000000002</v>
      </c>
      <c r="G20" s="54">
        <f>G18*10%</f>
        <v>2.2640000000000002</v>
      </c>
      <c r="H20" s="54">
        <f t="shared" si="0"/>
        <v>-3.4020000000000001</v>
      </c>
    </row>
    <row r="21" spans="1:11" ht="8.25" customHeight="1" x14ac:dyDescent="0.25">
      <c r="A21" s="58"/>
      <c r="B21" s="59"/>
      <c r="C21" s="53"/>
      <c r="D21" s="54"/>
      <c r="E21" s="54"/>
      <c r="F21" s="54"/>
      <c r="G21" s="60"/>
      <c r="H21" s="54"/>
    </row>
    <row r="22" spans="1:11" s="4" customFormat="1" ht="11.25" customHeight="1" x14ac:dyDescent="0.25">
      <c r="A22" s="143" t="s">
        <v>40</v>
      </c>
      <c r="B22" s="140"/>
      <c r="C22" s="44">
        <v>5.18</v>
      </c>
      <c r="D22" s="43">
        <v>122.42</v>
      </c>
      <c r="E22" s="43">
        <v>30.52</v>
      </c>
      <c r="F22" s="43">
        <v>27.09</v>
      </c>
      <c r="G22" s="61">
        <f>G23+G24</f>
        <v>2.7090000000000001</v>
      </c>
      <c r="H22" s="43">
        <f>F22-E22-G22+D22+F22</f>
        <v>143.37100000000001</v>
      </c>
    </row>
    <row r="23" spans="1:11" s="4" customFormat="1" ht="14.25" customHeight="1" x14ac:dyDescent="0.25">
      <c r="A23" s="62" t="s">
        <v>64</v>
      </c>
      <c r="B23" s="63"/>
      <c r="C23" s="44">
        <f>C22-C24</f>
        <v>4.6619999999999999</v>
      </c>
      <c r="D23" s="43">
        <v>125.47</v>
      </c>
      <c r="E23" s="43">
        <f>E22-E24</f>
        <v>27.468</v>
      </c>
      <c r="F23" s="43">
        <f>F22-F24</f>
        <v>24.381</v>
      </c>
      <c r="G23" s="64">
        <v>0</v>
      </c>
      <c r="H23" s="43">
        <f>F23-E23-G23+D23+F23</f>
        <v>146.76400000000001</v>
      </c>
      <c r="K23" s="35"/>
    </row>
    <row r="24" spans="1:11" ht="12.75" customHeight="1" x14ac:dyDescent="0.25">
      <c r="A24" s="122" t="s">
        <v>62</v>
      </c>
      <c r="B24" s="123"/>
      <c r="C24" s="53">
        <f>C22*10%</f>
        <v>0.51800000000000002</v>
      </c>
      <c r="D24" s="54">
        <v>-3.07</v>
      </c>
      <c r="E24" s="54">
        <f>E22*10%</f>
        <v>3.052</v>
      </c>
      <c r="F24" s="54">
        <f>F22*10%</f>
        <v>2.7090000000000001</v>
      </c>
      <c r="G24" s="54">
        <f>F24</f>
        <v>2.7090000000000001</v>
      </c>
      <c r="H24" s="54">
        <f>F24-E24-G24+D24+F24</f>
        <v>-3.4129999999999998</v>
      </c>
    </row>
    <row r="25" spans="1:11" ht="9" customHeight="1" x14ac:dyDescent="0.25">
      <c r="A25" s="94"/>
      <c r="B25" s="95"/>
      <c r="C25" s="53"/>
      <c r="D25" s="54"/>
      <c r="E25" s="54"/>
      <c r="F25" s="54"/>
      <c r="G25" s="54"/>
      <c r="H25" s="54"/>
    </row>
    <row r="26" spans="1:11" s="4" customFormat="1" ht="12.75" customHeight="1" x14ac:dyDescent="0.25">
      <c r="A26" s="124" t="s">
        <v>115</v>
      </c>
      <c r="B26" s="125"/>
      <c r="C26" s="44"/>
      <c r="D26" s="43">
        <v>-3.03</v>
      </c>
      <c r="E26" s="44">
        <f>E28+E29+E30+E31</f>
        <v>2.21</v>
      </c>
      <c r="F26" s="44">
        <f>F28+F29+F30+F31</f>
        <v>1.8599999999999999</v>
      </c>
      <c r="G26" s="44">
        <f>G28+G29+G30+G31</f>
        <v>1.8599999999999999</v>
      </c>
      <c r="H26" s="43">
        <f>F26-E26-G26+D26+F26</f>
        <v>-3.3800000000000003</v>
      </c>
    </row>
    <row r="27" spans="1:11" ht="12.75" customHeight="1" x14ac:dyDescent="0.25">
      <c r="A27" s="51" t="s">
        <v>116</v>
      </c>
      <c r="B27" s="93"/>
      <c r="C27" s="53"/>
      <c r="D27" s="54"/>
      <c r="E27" s="53"/>
      <c r="F27" s="53"/>
      <c r="G27" s="60"/>
      <c r="H27" s="43"/>
    </row>
    <row r="28" spans="1:11" ht="12.75" customHeight="1" x14ac:dyDescent="0.25">
      <c r="A28" s="126" t="s">
        <v>117</v>
      </c>
      <c r="B28" s="127"/>
      <c r="C28" s="53"/>
      <c r="D28" s="54">
        <v>-0.26</v>
      </c>
      <c r="E28" s="53">
        <v>0.57999999999999996</v>
      </c>
      <c r="F28" s="53">
        <v>0.48</v>
      </c>
      <c r="G28" s="60">
        <f>F28</f>
        <v>0.48</v>
      </c>
      <c r="H28" s="54">
        <f t="shared" ref="H28:H31" si="1">F28-E28-G28+D28+F28</f>
        <v>-0.36</v>
      </c>
    </row>
    <row r="29" spans="1:11" ht="12.75" customHeight="1" x14ac:dyDescent="0.25">
      <c r="A29" s="126" t="s">
        <v>118</v>
      </c>
      <c r="B29" s="127"/>
      <c r="C29" s="53"/>
      <c r="D29" s="54">
        <v>0</v>
      </c>
      <c r="E29" s="53">
        <v>0</v>
      </c>
      <c r="F29" s="53">
        <v>0</v>
      </c>
      <c r="G29" s="60">
        <f t="shared" ref="G29:G31" si="2">F29</f>
        <v>0</v>
      </c>
      <c r="H29" s="54">
        <f t="shared" si="1"/>
        <v>0</v>
      </c>
    </row>
    <row r="30" spans="1:11" ht="12.75" customHeight="1" x14ac:dyDescent="0.25">
      <c r="A30" s="126" t="s">
        <v>119</v>
      </c>
      <c r="B30" s="127"/>
      <c r="C30" s="53"/>
      <c r="D30" s="54">
        <v>-2.78</v>
      </c>
      <c r="E30" s="53">
        <v>1.34</v>
      </c>
      <c r="F30" s="53">
        <v>1.1399999999999999</v>
      </c>
      <c r="G30" s="60">
        <f t="shared" si="2"/>
        <v>1.1399999999999999</v>
      </c>
      <c r="H30" s="54">
        <f t="shared" si="1"/>
        <v>-2.9800000000000004</v>
      </c>
    </row>
    <row r="31" spans="1:11" ht="12.75" customHeight="1" x14ac:dyDescent="0.25">
      <c r="A31" s="126" t="s">
        <v>120</v>
      </c>
      <c r="B31" s="127"/>
      <c r="C31" s="53"/>
      <c r="D31" s="54">
        <v>0.01</v>
      </c>
      <c r="E31" s="53">
        <v>0.28999999999999998</v>
      </c>
      <c r="F31" s="53">
        <v>0.24</v>
      </c>
      <c r="G31" s="60">
        <f t="shared" si="2"/>
        <v>0.24</v>
      </c>
      <c r="H31" s="54">
        <f t="shared" si="1"/>
        <v>-3.999999999999998E-2</v>
      </c>
    </row>
    <row r="32" spans="1:11" x14ac:dyDescent="0.25">
      <c r="A32" s="66" t="s">
        <v>106</v>
      </c>
      <c r="B32" s="67"/>
      <c r="C32" s="44"/>
      <c r="D32" s="43"/>
      <c r="E32" s="44">
        <f>E8+E22+E26</f>
        <v>92.71</v>
      </c>
      <c r="F32" s="44">
        <f>F8+F22+F26</f>
        <v>83.09</v>
      </c>
      <c r="G32" s="44">
        <f>G8+G22+G26</f>
        <v>58.709000000000003</v>
      </c>
      <c r="H32" s="43"/>
      <c r="I32" s="4"/>
      <c r="J32" s="4"/>
    </row>
    <row r="33" spans="1:26" x14ac:dyDescent="0.25">
      <c r="A33" s="66" t="s">
        <v>107</v>
      </c>
      <c r="B33" s="67"/>
      <c r="C33" s="44"/>
      <c r="D33" s="50"/>
      <c r="E33" s="44"/>
      <c r="F33" s="44"/>
      <c r="G33" s="68"/>
      <c r="H33" s="43"/>
      <c r="I33" s="4"/>
      <c r="J33" s="4"/>
    </row>
    <row r="34" spans="1:26" s="4" customFormat="1" ht="23.25" customHeight="1" x14ac:dyDescent="0.25">
      <c r="A34" s="120" t="s">
        <v>102</v>
      </c>
      <c r="B34" s="121"/>
      <c r="C34" s="44"/>
      <c r="D34" s="43">
        <v>8.8000000000000007</v>
      </c>
      <c r="E34" s="43">
        <v>2.2799999999999998</v>
      </c>
      <c r="F34" s="43">
        <v>2.2799999999999998</v>
      </c>
      <c r="G34" s="61">
        <f>F35</f>
        <v>0.3876</v>
      </c>
      <c r="H34" s="43">
        <f t="shared" ref="H34:H35" si="3">F34-E34-G34+D34+F34</f>
        <v>10.692399999999999</v>
      </c>
    </row>
    <row r="35" spans="1:26" ht="14.25" customHeight="1" x14ac:dyDescent="0.25">
      <c r="A35" s="51" t="s">
        <v>61</v>
      </c>
      <c r="B35" s="52"/>
      <c r="C35" s="53"/>
      <c r="D35" s="54">
        <v>-0.28999999999999998</v>
      </c>
      <c r="E35" s="54">
        <f>E34*17%</f>
        <v>0.3876</v>
      </c>
      <c r="F35" s="54">
        <f>F34*17%</f>
        <v>0.3876</v>
      </c>
      <c r="G35" s="65">
        <f>F35</f>
        <v>0.3876</v>
      </c>
      <c r="H35" s="43">
        <f t="shared" si="3"/>
        <v>-0.28999999999999998</v>
      </c>
    </row>
    <row r="36" spans="1:26" x14ac:dyDescent="0.25">
      <c r="A36" s="118" t="s">
        <v>108</v>
      </c>
      <c r="B36" s="119"/>
      <c r="C36" s="44"/>
      <c r="D36" s="50"/>
      <c r="E36" s="44">
        <f>E34</f>
        <v>2.2799999999999998</v>
      </c>
      <c r="F36" s="44">
        <f>F34</f>
        <v>2.2799999999999998</v>
      </c>
      <c r="G36" s="44">
        <f t="shared" ref="G36" si="4">G34</f>
        <v>0.3876</v>
      </c>
      <c r="H36" s="43"/>
    </row>
    <row r="37" spans="1:26" x14ac:dyDescent="0.25">
      <c r="A37" s="118" t="s">
        <v>112</v>
      </c>
      <c r="B37" s="119"/>
      <c r="C37" s="44"/>
      <c r="D37" s="50"/>
      <c r="E37" s="44">
        <f>E32+E36</f>
        <v>94.99</v>
      </c>
      <c r="F37" s="44">
        <f t="shared" ref="F37:G37" si="5">F32+F36</f>
        <v>85.37</v>
      </c>
      <c r="G37" s="44">
        <f t="shared" si="5"/>
        <v>59.096600000000002</v>
      </c>
      <c r="H37" s="43"/>
    </row>
    <row r="38" spans="1:26" ht="17.25" customHeight="1" x14ac:dyDescent="0.25">
      <c r="A38" s="118" t="s">
        <v>113</v>
      </c>
      <c r="B38" s="119"/>
      <c r="C38" s="44"/>
      <c r="D38" s="43">
        <f>D3</f>
        <v>29.17</v>
      </c>
      <c r="E38" s="44"/>
      <c r="F38" s="44"/>
      <c r="G38" s="44"/>
      <c r="H38" s="43">
        <f>F37-E37+D38+F37-G37</f>
        <v>45.823400000000014</v>
      </c>
    </row>
    <row r="39" spans="1:26" ht="21.75" customHeight="1" x14ac:dyDescent="0.25">
      <c r="A39" s="113" t="s">
        <v>133</v>
      </c>
      <c r="B39" s="113"/>
      <c r="C39" s="41"/>
      <c r="D39" s="41"/>
      <c r="E39" s="43"/>
      <c r="F39" s="44"/>
      <c r="G39" s="44"/>
      <c r="H39" s="45">
        <f>H40+H41</f>
        <v>45.823399999999992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" customHeight="1" x14ac:dyDescent="0.25">
      <c r="A40" s="113" t="s">
        <v>110</v>
      </c>
      <c r="B40" s="114"/>
      <c r="C40" s="41"/>
      <c r="D40" s="41"/>
      <c r="E40" s="43"/>
      <c r="F40" s="44"/>
      <c r="G40" s="44"/>
      <c r="H40" s="45">
        <f>H23+H34-H35</f>
        <v>157.74639999999999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128" t="s">
        <v>111</v>
      </c>
      <c r="B41" s="129"/>
      <c r="C41" s="41"/>
      <c r="D41" s="41"/>
      <c r="E41" s="43"/>
      <c r="F41" s="44"/>
      <c r="G41" s="44"/>
      <c r="H41" s="45">
        <f>H8+H24+H26+H35</f>
        <v>-111.923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37.5" customHeight="1" x14ac:dyDescent="0.25">
      <c r="A42" s="147"/>
      <c r="B42" s="147"/>
      <c r="C42" s="147"/>
      <c r="D42" s="147"/>
      <c r="E42" s="147"/>
      <c r="F42" s="147"/>
      <c r="G42" s="147"/>
      <c r="H42" s="147"/>
    </row>
    <row r="43" spans="1:26" ht="15" customHeight="1" x14ac:dyDescent="0.25">
      <c r="A43" s="69" t="s">
        <v>131</v>
      </c>
      <c r="D43" s="71"/>
      <c r="E43" s="71"/>
      <c r="F43" s="71"/>
      <c r="G43" s="72"/>
    </row>
    <row r="44" spans="1:26" x14ac:dyDescent="0.25">
      <c r="A44" s="136" t="s">
        <v>47</v>
      </c>
      <c r="B44" s="123"/>
      <c r="C44" s="123"/>
      <c r="D44" s="137"/>
      <c r="E44" s="73" t="s">
        <v>123</v>
      </c>
      <c r="F44" s="73" t="s">
        <v>48</v>
      </c>
      <c r="G44" s="73" t="s">
        <v>49</v>
      </c>
      <c r="H44" s="73" t="s">
        <v>50</v>
      </c>
    </row>
    <row r="45" spans="1:26" x14ac:dyDescent="0.25">
      <c r="A45" s="133" t="s">
        <v>124</v>
      </c>
      <c r="B45" s="134"/>
      <c r="C45" s="134"/>
      <c r="D45" s="135"/>
      <c r="E45" s="74"/>
      <c r="F45" s="74"/>
      <c r="G45" s="73"/>
      <c r="H45" s="75">
        <v>0</v>
      </c>
    </row>
    <row r="46" spans="1:26" s="4" customFormat="1" x14ac:dyDescent="0.25">
      <c r="A46" s="138" t="s">
        <v>7</v>
      </c>
      <c r="B46" s="139"/>
      <c r="C46" s="139"/>
      <c r="D46" s="140"/>
      <c r="E46" s="76"/>
      <c r="F46" s="76"/>
      <c r="G46" s="77"/>
      <c r="H46" s="78">
        <f>SUM(H45:H45)</f>
        <v>0</v>
      </c>
    </row>
    <row r="47" spans="1:26" x14ac:dyDescent="0.25">
      <c r="A47" s="79"/>
      <c r="B47" s="80"/>
      <c r="C47" s="80"/>
      <c r="D47" s="80"/>
      <c r="E47" s="81"/>
      <c r="F47" s="82"/>
      <c r="G47" s="83"/>
    </row>
    <row r="48" spans="1:26" ht="41.25" customHeight="1" x14ac:dyDescent="0.25">
      <c r="A48" s="79"/>
      <c r="B48" s="80"/>
      <c r="C48" s="80"/>
      <c r="D48" s="80"/>
      <c r="E48" s="81"/>
      <c r="F48" s="82"/>
      <c r="G48" s="83"/>
    </row>
    <row r="49" spans="1:8" x14ac:dyDescent="0.25">
      <c r="A49" s="69" t="s">
        <v>41</v>
      </c>
      <c r="D49" s="71"/>
      <c r="E49" s="71"/>
      <c r="F49" s="71"/>
      <c r="G49" s="72"/>
    </row>
    <row r="50" spans="1:8" x14ac:dyDescent="0.25">
      <c r="A50" s="69" t="s">
        <v>67</v>
      </c>
      <c r="D50" s="71"/>
      <c r="E50" s="71"/>
      <c r="F50" s="71"/>
      <c r="G50" s="72"/>
    </row>
    <row r="51" spans="1:8" ht="23.25" customHeight="1" x14ac:dyDescent="0.25">
      <c r="A51" s="136" t="s">
        <v>52</v>
      </c>
      <c r="B51" s="123"/>
      <c r="C51" s="123"/>
      <c r="D51" s="123"/>
      <c r="E51" s="137"/>
      <c r="F51" s="84" t="s">
        <v>49</v>
      </c>
      <c r="G51" s="85" t="s">
        <v>51</v>
      </c>
    </row>
    <row r="52" spans="1:8" x14ac:dyDescent="0.25">
      <c r="A52" s="136" t="s">
        <v>65</v>
      </c>
      <c r="B52" s="123"/>
      <c r="C52" s="123"/>
      <c r="D52" s="123"/>
      <c r="E52" s="137"/>
      <c r="F52" s="73"/>
      <c r="G52" s="73">
        <v>0</v>
      </c>
    </row>
    <row r="53" spans="1:8" x14ac:dyDescent="0.25">
      <c r="A53" s="82"/>
      <c r="B53" s="96"/>
      <c r="C53" s="96"/>
      <c r="D53" s="96"/>
      <c r="E53" s="96"/>
      <c r="F53" s="82"/>
      <c r="G53" s="82"/>
    </row>
    <row r="54" spans="1:8" x14ac:dyDescent="0.25">
      <c r="A54" s="71"/>
      <c r="D54" s="71"/>
      <c r="E54" s="71"/>
      <c r="F54" s="71"/>
      <c r="G54" s="72"/>
    </row>
    <row r="55" spans="1:8" x14ac:dyDescent="0.25">
      <c r="A55" s="69" t="s">
        <v>103</v>
      </c>
      <c r="C55" s="86"/>
      <c r="E55" s="33"/>
      <c r="F55" s="33"/>
    </row>
    <row r="56" spans="1:8" x14ac:dyDescent="0.25">
      <c r="A56" s="69" t="s">
        <v>132</v>
      </c>
      <c r="B56" s="87"/>
      <c r="C56" s="88"/>
      <c r="D56" s="69"/>
      <c r="E56" s="33"/>
      <c r="F56" s="33"/>
    </row>
    <row r="57" spans="1:8" ht="54" customHeight="1" x14ac:dyDescent="0.25">
      <c r="A57" s="130" t="s">
        <v>125</v>
      </c>
      <c r="B57" s="131"/>
      <c r="C57" s="131"/>
      <c r="D57" s="131"/>
      <c r="E57" s="131"/>
      <c r="F57" s="131"/>
      <c r="G57" s="131"/>
      <c r="H57" s="132"/>
    </row>
    <row r="60" spans="1:8" x14ac:dyDescent="0.25">
      <c r="A60" s="38" t="s">
        <v>73</v>
      </c>
      <c r="B60" s="89"/>
      <c r="C60" s="89"/>
      <c r="D60" s="38"/>
      <c r="E60" s="38" t="s">
        <v>75</v>
      </c>
      <c r="F60" s="38"/>
    </row>
    <row r="61" spans="1:8" x14ac:dyDescent="0.25">
      <c r="A61" s="38" t="s">
        <v>74</v>
      </c>
      <c r="B61" s="89"/>
      <c r="C61" s="89"/>
      <c r="D61" s="38"/>
      <c r="E61" s="38"/>
      <c r="F61" s="38"/>
    </row>
    <row r="62" spans="1:8" x14ac:dyDescent="0.25">
      <c r="A62" s="38" t="s">
        <v>126</v>
      </c>
      <c r="B62" s="89"/>
      <c r="C62" s="89"/>
      <c r="D62" s="38"/>
      <c r="E62" s="38"/>
      <c r="F62" s="38"/>
    </row>
    <row r="63" spans="1:8" x14ac:dyDescent="0.25">
      <c r="A63" s="90"/>
      <c r="B63" s="91"/>
      <c r="C63" s="91"/>
      <c r="D63" s="90"/>
      <c r="E63" s="90"/>
    </row>
    <row r="64" spans="1:8" x14ac:dyDescent="0.25">
      <c r="A64" s="92" t="s">
        <v>68</v>
      </c>
    </row>
    <row r="65" spans="1:3" x14ac:dyDescent="0.25">
      <c r="A65" s="141" t="s">
        <v>69</v>
      </c>
      <c r="B65" s="141"/>
      <c r="C65" s="70" t="s">
        <v>24</v>
      </c>
    </row>
    <row r="66" spans="1:3" x14ac:dyDescent="0.25">
      <c r="A66" s="141" t="s">
        <v>70</v>
      </c>
      <c r="B66" s="141"/>
      <c r="C66" s="70" t="s">
        <v>72</v>
      </c>
    </row>
    <row r="67" spans="1:3" x14ac:dyDescent="0.25">
      <c r="A67" s="141" t="s">
        <v>71</v>
      </c>
      <c r="B67" s="142"/>
      <c r="C67" s="70" t="s">
        <v>134</v>
      </c>
    </row>
  </sheetData>
  <mergeCells count="37">
    <mergeCell ref="A65:B65"/>
    <mergeCell ref="A66:B66"/>
    <mergeCell ref="A67:B67"/>
    <mergeCell ref="A7:B7"/>
    <mergeCell ref="A8:B8"/>
    <mergeCell ref="A10:B10"/>
    <mergeCell ref="A11:H11"/>
    <mergeCell ref="A12:B12"/>
    <mergeCell ref="A20:B20"/>
    <mergeCell ref="A22:B22"/>
    <mergeCell ref="A24:B24"/>
    <mergeCell ref="A14:B14"/>
    <mergeCell ref="A15:B15"/>
    <mergeCell ref="A42:H42"/>
    <mergeCell ref="A38:B38"/>
    <mergeCell ref="A39:B39"/>
    <mergeCell ref="A40:B40"/>
    <mergeCell ref="A41:B41"/>
    <mergeCell ref="A57:H57"/>
    <mergeCell ref="A45:D45"/>
    <mergeCell ref="A44:D44"/>
    <mergeCell ref="A46:D46"/>
    <mergeCell ref="A51:E51"/>
    <mergeCell ref="A52:E52"/>
    <mergeCell ref="A3:B3"/>
    <mergeCell ref="A4:B4"/>
    <mergeCell ref="A5:B5"/>
    <mergeCell ref="A6:H6"/>
    <mergeCell ref="A37:B37"/>
    <mergeCell ref="A34:B34"/>
    <mergeCell ref="A36:B36"/>
    <mergeCell ref="A17:B17"/>
    <mergeCell ref="A26:B26"/>
    <mergeCell ref="A28:B28"/>
    <mergeCell ref="A29:B29"/>
    <mergeCell ref="A30:B30"/>
    <mergeCell ref="A31:B31"/>
  </mergeCells>
  <pageMargins left="0.7" right="0.7" top="0.75" bottom="0.75" header="0.3" footer="0.3"/>
  <pageSetup paperSize="9" scale="9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2020-01-13T21:28:10Z</cp:lastPrinted>
  <dcterms:created xsi:type="dcterms:W3CDTF">2013-02-18T04:38:06Z</dcterms:created>
  <dcterms:modified xsi:type="dcterms:W3CDTF">2020-03-19T01:27:15Z</dcterms:modified>
</cp:coreProperties>
</file>